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PPPR\Odd. financniho rizeni a kontrol\Vlastní záležitosti\Obvyklé ceny zařízení, vybavení a obvyklé mzdy\Obvyklé mzdy a platy\"/>
    </mc:Choice>
  </mc:AlternateContent>
  <xr:revisionPtr revIDLastSave="0" documentId="13_ncr:1_{314D1FD0-FD57-48CE-8914-C8714EBA19CE}" xr6:coauthVersionLast="46" xr6:coauthVersionMax="47" xr10:uidLastSave="{00000000-0000-0000-0000-000000000000}"/>
  <bookViews>
    <workbookView xWindow="-120" yWindow="-120" windowWidth="29040" windowHeight="15840" tabRatio="840" xr2:uid="{00000000-000D-0000-FFFF-FFFF00000000}"/>
  </bookViews>
  <sheets>
    <sheet name="Nové mzdy-plat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2" l="1"/>
  <c r="C21" i="2"/>
  <c r="B21" i="2"/>
  <c r="C18" i="2" l="1"/>
  <c r="B18" i="2"/>
  <c r="F16" i="2"/>
  <c r="D16" i="2"/>
  <c r="C16" i="2"/>
  <c r="B16" i="2"/>
  <c r="B11" i="2"/>
  <c r="C11" i="2"/>
  <c r="C9" i="2"/>
  <c r="B9" i="2"/>
  <c r="G21" i="2" l="1"/>
  <c r="C13" i="2"/>
  <c r="C31" i="2" l="1"/>
  <c r="E31" i="2" s="1"/>
  <c r="I31" i="2" s="1"/>
  <c r="B31" i="2"/>
  <c r="D31" i="2" s="1"/>
  <c r="H31" i="2" s="1"/>
  <c r="C25" i="2"/>
  <c r="E25" i="2" s="1"/>
  <c r="I25" i="2" s="1"/>
  <c r="B25" i="2"/>
  <c r="E21" i="2"/>
  <c r="I21" i="2" s="1"/>
  <c r="D21" i="2"/>
  <c r="H21" i="2" s="1"/>
  <c r="E18" i="2"/>
  <c r="I18" i="2" s="1"/>
  <c r="F18" i="2"/>
  <c r="E16" i="2"/>
  <c r="I16" i="2" s="1"/>
  <c r="E13" i="2"/>
  <c r="I13" i="2" s="1"/>
  <c r="B13" i="2"/>
  <c r="D13" i="2" s="1"/>
  <c r="H13" i="2" s="1"/>
  <c r="E11" i="2"/>
  <c r="I11" i="2" s="1"/>
  <c r="D11" i="2"/>
  <c r="H11" i="2" s="1"/>
  <c r="E9" i="2"/>
  <c r="I9" i="2" s="1"/>
  <c r="D9" i="2"/>
  <c r="H9" i="2" s="1"/>
  <c r="F9" i="2" l="1"/>
  <c r="F11" i="2"/>
  <c r="F21" i="2"/>
  <c r="G13" i="2"/>
  <c r="G16" i="2"/>
  <c r="G18" i="2"/>
  <c r="G31" i="2"/>
  <c r="F13" i="2"/>
  <c r="F31" i="2"/>
  <c r="G25" i="2"/>
  <c r="H16" i="2"/>
  <c r="D18" i="2"/>
  <c r="H18" i="2" s="1"/>
  <c r="D25" i="2"/>
  <c r="H25" i="2" s="1"/>
  <c r="G9" i="2"/>
  <c r="G11" i="2"/>
</calcChain>
</file>

<file path=xl/sharedStrings.xml><?xml version="1.0" encoding="utf-8"?>
<sst xmlns="http://schemas.openxmlformats.org/spreadsheetml/2006/main" count="90" uniqueCount="59">
  <si>
    <t> Hrubá měsíční mzda/plat (Kč)</t>
  </si>
  <si>
    <t>Měsíční mzda/plat vč. zákonných odvodů (Kč)</t>
  </si>
  <si>
    <t>dolní hranice</t>
  </si>
  <si>
    <t>horní hranice</t>
  </si>
  <si>
    <t>Poznámky</t>
  </si>
  <si>
    <t>Měsíční hodinová mzda/plat vč. zákonných odvodů (Kč/hod)</t>
  </si>
  <si>
    <t>Typová pracovní pozice</t>
  </si>
  <si>
    <t>Obvyklé mzdy/platy jsou aplikovány zejména na pracovní smlouvy, dohody o pracovní činnosti a dohody o provedení práce.</t>
  </si>
  <si>
    <t>učitelé předškolní výchovy, pracovníci pečující o děti, školní asistenti</t>
  </si>
  <si>
    <t>Obvyklé mzdy/platy vycházejí z údajů Regionální statistiky ceny práce pro Prahu</t>
  </si>
  <si>
    <t>Pro stanovení mzdy/platu ostatních, zde neuvedených pracovních pozic, doporučujeme použít statistiku výdělků na Integrovaném portálu MPSV</t>
  </si>
  <si>
    <t>* Pouze pro projekty EFRR jako součást způsobilých výdajů (v rámci projektů ESF se jedná o nepřímé náklady)</t>
  </si>
  <si>
    <t>projektový manažer (koordinátor)*
finanční manažer*</t>
  </si>
  <si>
    <t>pradleny, kuchařky, švadleny apod.</t>
  </si>
  <si>
    <t>,</t>
  </si>
  <si>
    <t>ošetřovatelé, zdravotní sestry</t>
  </si>
  <si>
    <t>učitelé základních škol, speciálních škol a středních škol, speciální pedagogové, vychovatelé, pedagogové volného času,</t>
  </si>
  <si>
    <r>
      <t xml:space="preserve">sociální pracovníci (odborní i řadoví sociální pracovníci), </t>
    </r>
    <r>
      <rPr>
        <sz val="10"/>
        <rFont val="Arial"/>
        <family val="2"/>
      </rPr>
      <t>sociální poradenství, terénní pracovníci</t>
    </r>
  </si>
  <si>
    <r>
      <t xml:space="preserve">Mzdy/platy vyšší než doporučená horní hranice jsou možné v opodstatněných a odůvodněných případech, které je nutné popsat v žádosti o podporu, popř. ve zprávách o realizaci projektu (zdůvodnění by mělo být primárně založeno na údajích pro konkrétní pracovní pozici dle ISPV jako hodnota pro 9. decil). </t>
    </r>
    <r>
      <rPr>
        <b/>
        <sz val="10"/>
        <color indexed="8"/>
        <rFont val="Arial"/>
        <family val="2"/>
      </rPr>
      <t>Podklady a dokumenty</t>
    </r>
    <r>
      <rPr>
        <sz val="10"/>
        <color indexed="8"/>
        <rFont val="Arial"/>
        <family val="2"/>
      </rPr>
      <t xml:space="preserve"> použité pro zdůvodnění vyšší mzdy/platu než doporučená horní hranice </t>
    </r>
    <r>
      <rPr>
        <b/>
        <sz val="10"/>
        <color indexed="8"/>
        <rFont val="Arial"/>
        <family val="2"/>
      </rPr>
      <t>mohou být ověřeny v rámci ex-ante kontroly před podpisem smlouvy o financování.</t>
    </r>
  </si>
  <si>
    <r>
      <rPr>
        <b/>
        <sz val="10"/>
        <rFont val="Arial"/>
        <family val="2"/>
        <charset val="238"/>
      </rPr>
      <t>Nad rámec výše uvedených limitů mohou být vyláceny odměny z OP PPR,  a to pouze v odůvodněných případech</t>
    </r>
    <r>
      <rPr>
        <sz val="10"/>
        <rFont val="Arial"/>
        <family val="2"/>
        <charset val="238"/>
      </rPr>
      <t xml:space="preserve">, ve kterých budou způsobilým nákladem za předpokladu, že zaměstnanec splnil mimořádný nebo zvlášť významný pracovní úkol. Odměna může být vyplacena maximálně ve výši jednoho měsíčního platu v projektu za rok. </t>
    </r>
  </si>
  <si>
    <t>Typové pozice pro jednotlivé kategorie</t>
  </si>
  <si>
    <t>Název, kód podle CZ-ISCO</t>
  </si>
  <si>
    <t>1. kvartil</t>
  </si>
  <si>
    <t>3. kvartil</t>
  </si>
  <si>
    <t>2635 - Specialisté v oblasti sociální práce</t>
  </si>
  <si>
    <t>3412 - Odborní pracovníci v oblasti sociální práce</t>
  </si>
  <si>
    <t>poznámka</t>
  </si>
  <si>
    <t xml:space="preserve">Platová sféra (nepodnikatelská) </t>
  </si>
  <si>
    <t>9333 - Pomocní manipulační pracovníci (kromě výroby)</t>
  </si>
  <si>
    <t>5120 - Kuchaři (kromě šéfkuchařů), pomocní kuchaři</t>
  </si>
  <si>
    <t>2342 - Učitelé v oblasti předškolní výchovy</t>
  </si>
  <si>
    <t>5312 - Asistenti pedagogů</t>
  </si>
  <si>
    <t>2341 - Učitelé na 1. stupni základních škol</t>
  </si>
  <si>
    <t>2330 - Učitelé na středních školách (kromě odborných předmětů), konzervatořích a na 2. stupni základních škol</t>
  </si>
  <si>
    <t>2359 - Specialisté a odborní pracovníci v oblasti výchovy a vzdělávání jinde neuvedení</t>
  </si>
  <si>
    <t xml:space="preserve">2310 - Učitelé na vysokých a vyšších odborných školách </t>
  </si>
  <si>
    <t xml:space="preserve">Mzdová sféra (podnikatelská) </t>
  </si>
  <si>
    <t>1345 - Řídící pracovníci v oblasti vzdělávání</t>
  </si>
  <si>
    <t>3112 - Stavební technici</t>
  </si>
  <si>
    <t xml:space="preserve">1223 - Řídící pracovníci v oblasti výzkumu a vývoje </t>
  </si>
  <si>
    <t>2634 - Psychologové</t>
  </si>
  <si>
    <t>2359 - Specialisté a odborní pracovníci v oblasti výchovy a vzdělávání jinde neuvedení (lektoři)</t>
  </si>
  <si>
    <t>3343 - Odborní pracovníci v administrativě a správě organizace</t>
  </si>
  <si>
    <t>3313 - Odborní pracovníci v oblasti účetnictví, ekonomiky a personalistiky</t>
  </si>
  <si>
    <t>7531 - Krejčí, krejčová</t>
  </si>
  <si>
    <t>3256 - Zdrav. sestry</t>
  </si>
  <si>
    <t>5322 - Ošetrovatelé a pracovníci v sociálních službách v oblasti ambulantních a terénních služeb a domácí péče</t>
  </si>
  <si>
    <t>1344 -  Řídící pracovníci v sociální oblasti (kromě péče o seniory)</t>
  </si>
  <si>
    <t>řídící pracovníci v sociální oblasti, specialisté v oblasti vzdělávání, kulturních, sociálních oblastí apod. (psychologové, lektoři atd.)</t>
  </si>
  <si>
    <t>3341 -Vedoucí v oblasti administrativních agend</t>
  </si>
  <si>
    <t>23 - Specialisté v oblasti výchovy a vzdělávání</t>
  </si>
  <si>
    <t>26 - Specialisté obl. právní, sociální, kulturní a příbuz.oblastí</t>
  </si>
  <si>
    <t>vědečtí a odborní pracovníci (duševní a tvůrčí pracovníci), vědeckopedagogičtí pracovníci, řídící pracovníci v oblasti předškolní a mimoškolní výchovy, v oblasti péče o děti, stavební technici přípravy a realizace investic, inženýring</t>
  </si>
  <si>
    <t>Platová sféra (nepodnikatelská)</t>
  </si>
  <si>
    <t>Hrubá hodinová mzda/ plat/odměna (Kč/hod)</t>
  </si>
  <si>
    <t>Mzdová sféra (podnikatelská)</t>
  </si>
  <si>
    <t>Mzdová sféra (podnikatelská) - 9. decil</t>
  </si>
  <si>
    <t>platnost od 1. prosince 2022</t>
  </si>
  <si>
    <t>Obvyklé mzdy/platy pro období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</si>
</sst>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238"/>
    </font>
    <font>
      <b/>
      <sz val="12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6"/>
      <color indexed="8"/>
      <name val="Arial"/>
      <family val="2"/>
    </font>
    <font>
      <sz val="6"/>
      <color indexed="8"/>
      <name val="Arial"/>
      <family val="2"/>
    </font>
    <font>
      <sz val="6"/>
      <name val="Arial"/>
      <family val="2"/>
    </font>
    <font>
      <i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" fontId="2" fillId="0" borderId="0" xfId="0" applyNumberFormat="1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/>
    </xf>
    <xf numFmtId="4" fontId="7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3" fontId="5" fillId="0" borderId="10" xfId="0" applyNumberFormat="1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3" fontId="5" fillId="0" borderId="11" xfId="0" applyNumberFormat="1" applyFont="1" applyBorder="1" applyAlignment="1">
      <alignment vertical="center" wrapText="1"/>
    </xf>
    <xf numFmtId="3" fontId="5" fillId="0" borderId="14" xfId="0" applyNumberFormat="1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1" xfId="0" applyFont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left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 wrapText="1"/>
    </xf>
    <xf numFmtId="3" fontId="5" fillId="0" borderId="17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3" fontId="2" fillId="0" borderId="17" xfId="0" applyNumberFormat="1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vertical="center"/>
    </xf>
    <xf numFmtId="3" fontId="11" fillId="0" borderId="35" xfId="0" applyNumberFormat="1" applyFont="1" applyBorder="1" applyAlignment="1">
      <alignment horizontal="center" vertical="center" wrapText="1"/>
    </xf>
    <xf numFmtId="3" fontId="11" fillId="0" borderId="18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 wrapText="1"/>
    </xf>
    <xf numFmtId="3" fontId="5" fillId="0" borderId="2" xfId="0" applyNumberFormat="1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3" fontId="5" fillId="4" borderId="25" xfId="0" applyNumberFormat="1" applyFont="1" applyFill="1" applyBorder="1" applyAlignment="1">
      <alignment horizontal="center" vertical="center" wrapText="1"/>
    </xf>
    <xf numFmtId="3" fontId="5" fillId="4" borderId="17" xfId="0" applyNumberFormat="1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 wrapText="1"/>
    </xf>
    <xf numFmtId="3" fontId="5" fillId="4" borderId="8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3" fontId="5" fillId="0" borderId="32" xfId="0" applyNumberFormat="1" applyFont="1" applyBorder="1" applyAlignment="1">
      <alignment horizontal="center" vertical="center" wrapText="1"/>
    </xf>
    <xf numFmtId="3" fontId="5" fillId="0" borderId="34" xfId="0" applyNumberFormat="1" applyFont="1" applyBorder="1" applyAlignment="1">
      <alignment horizontal="center" vertical="center" wrapText="1"/>
    </xf>
    <xf numFmtId="3" fontId="5" fillId="0" borderId="33" xfId="0" applyNumberFormat="1" applyFont="1" applyBorder="1" applyAlignment="1">
      <alignment horizontal="center" vertical="center" wrapText="1"/>
    </xf>
    <xf numFmtId="3" fontId="5" fillId="0" borderId="29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3" fontId="5" fillId="0" borderId="30" xfId="0" applyNumberFormat="1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 wrapText="1"/>
    </xf>
    <xf numFmtId="3" fontId="5" fillId="0" borderId="21" xfId="0" applyNumberFormat="1" applyFont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3" fontId="5" fillId="0" borderId="24" xfId="0" applyNumberFormat="1" applyFont="1" applyBorder="1" applyAlignment="1">
      <alignment horizontal="center" vertical="center" wrapText="1"/>
    </xf>
    <xf numFmtId="3" fontId="5" fillId="0" borderId="25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5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5" fillId="4" borderId="38" xfId="0" applyNumberFormat="1" applyFont="1" applyFill="1" applyBorder="1" applyAlignment="1">
      <alignment horizontal="center" vertical="center" wrapText="1"/>
    </xf>
    <xf numFmtId="3" fontId="5" fillId="4" borderId="36" xfId="0" applyNumberFormat="1" applyFont="1" applyFill="1" applyBorder="1" applyAlignment="1">
      <alignment horizontal="center" vertical="center" wrapText="1"/>
    </xf>
    <xf numFmtId="3" fontId="5" fillId="0" borderId="37" xfId="0" applyNumberFormat="1" applyFont="1" applyBorder="1" applyAlignment="1">
      <alignment horizontal="center" vertical="center" wrapText="1"/>
    </xf>
    <xf numFmtId="3" fontId="5" fillId="0" borderId="36" xfId="0" applyNumberFormat="1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5" fillId="4" borderId="15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</xdr:col>
      <xdr:colOff>323850</xdr:colOff>
      <xdr:row>1</xdr:row>
      <xdr:rowOff>102117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AF29921-1378-4C3E-8F0F-55760E435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3333750" cy="79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600075</xdr:colOff>
      <xdr:row>0</xdr:row>
      <xdr:rowOff>19050</xdr:rowOff>
    </xdr:from>
    <xdr:to>
      <xdr:col>8</xdr:col>
      <xdr:colOff>781050</xdr:colOff>
      <xdr:row>0</xdr:row>
      <xdr:rowOff>674731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9B33F5C-3AAE-4964-A9A3-7811037E2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9050"/>
          <a:ext cx="790575" cy="655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5"/>
  <sheetViews>
    <sheetView tabSelected="1" workbookViewId="0">
      <selection activeCell="G9" sqref="G9:G10"/>
    </sheetView>
  </sheetViews>
  <sheetFormatPr defaultRowHeight="12.75" x14ac:dyDescent="0.2"/>
  <cols>
    <col min="1" max="1" width="36.140625" customWidth="1"/>
    <col min="6" max="6" width="13.7109375" customWidth="1"/>
    <col min="9" max="9" width="12.42578125" customWidth="1"/>
    <col min="10" max="10" width="34.42578125" hidden="1" customWidth="1"/>
    <col min="11" max="12" width="0" hidden="1" customWidth="1"/>
    <col min="13" max="13" width="33.42578125" hidden="1" customWidth="1"/>
  </cols>
  <sheetData>
    <row r="1" spans="1:13" s="2" customFormat="1" ht="54.75" customHeight="1" x14ac:dyDescent="0.2">
      <c r="A1" s="93"/>
      <c r="B1" s="93"/>
      <c r="C1" s="93"/>
      <c r="D1" s="93"/>
      <c r="E1" s="93"/>
      <c r="F1" s="93"/>
      <c r="G1" s="93"/>
      <c r="H1" s="93"/>
      <c r="I1" s="93"/>
      <c r="M1" s="13"/>
    </row>
    <row r="2" spans="1:13" s="2" customFormat="1" ht="9" customHeight="1" x14ac:dyDescent="0.2">
      <c r="M2" s="13"/>
    </row>
    <row r="3" spans="1:13" s="2" customFormat="1" ht="15.75" x14ac:dyDescent="0.2">
      <c r="A3" s="1" t="s">
        <v>58</v>
      </c>
      <c r="M3" s="13"/>
    </row>
    <row r="4" spans="1:13" s="2" customFormat="1" ht="15.75" x14ac:dyDescent="0.2">
      <c r="A4" s="1"/>
      <c r="M4" s="13"/>
    </row>
    <row r="5" spans="1:13" s="2" customFormat="1" x14ac:dyDescent="0.2">
      <c r="A5" s="114" t="s">
        <v>57</v>
      </c>
      <c r="B5" s="115"/>
      <c r="C5" s="115"/>
      <c r="D5" s="115"/>
      <c r="M5" s="13"/>
    </row>
    <row r="6" spans="1:13" s="2" customFormat="1" ht="13.5" thickBot="1" x14ac:dyDescent="0.25">
      <c r="A6" s="9"/>
      <c r="M6" s="13"/>
    </row>
    <row r="7" spans="1:13" s="2" customFormat="1" ht="25.5" customHeight="1" x14ac:dyDescent="0.2">
      <c r="A7" s="30" t="s">
        <v>6</v>
      </c>
      <c r="B7" s="96" t="s">
        <v>0</v>
      </c>
      <c r="C7" s="97"/>
      <c r="D7" s="96" t="s">
        <v>1</v>
      </c>
      <c r="E7" s="97"/>
      <c r="F7" s="96" t="s">
        <v>54</v>
      </c>
      <c r="G7" s="97"/>
      <c r="H7" s="101" t="s">
        <v>5</v>
      </c>
      <c r="I7" s="97"/>
      <c r="J7" s="98" t="s">
        <v>20</v>
      </c>
      <c r="K7" s="99"/>
      <c r="L7" s="100"/>
      <c r="M7" s="89" t="s">
        <v>26</v>
      </c>
    </row>
    <row r="8" spans="1:13" s="2" customFormat="1" ht="26.25" customHeight="1" thickBot="1" x14ac:dyDescent="0.25">
      <c r="A8" s="31"/>
      <c r="B8" s="32" t="s">
        <v>2</v>
      </c>
      <c r="C8" s="29" t="s">
        <v>3</v>
      </c>
      <c r="D8" s="32" t="s">
        <v>2</v>
      </c>
      <c r="E8" s="29" t="s">
        <v>3</v>
      </c>
      <c r="F8" s="32" t="s">
        <v>2</v>
      </c>
      <c r="G8" s="29" t="s">
        <v>3</v>
      </c>
      <c r="H8" s="28" t="s">
        <v>2</v>
      </c>
      <c r="I8" s="29" t="s">
        <v>3</v>
      </c>
      <c r="J8" s="25" t="s">
        <v>21</v>
      </c>
      <c r="K8" s="24" t="s">
        <v>22</v>
      </c>
      <c r="L8" s="26" t="s">
        <v>23</v>
      </c>
      <c r="M8" s="89"/>
    </row>
    <row r="9" spans="1:13" s="2" customFormat="1" ht="22.5" customHeight="1" x14ac:dyDescent="0.2">
      <c r="A9" s="86" t="s">
        <v>17</v>
      </c>
      <c r="B9" s="83">
        <f>AVERAGE(K9:K10)</f>
        <v>38701</v>
      </c>
      <c r="C9" s="79">
        <f>AVERAGE(L9:L10)</f>
        <v>51558</v>
      </c>
      <c r="D9" s="83">
        <f>B9*1.338</f>
        <v>51781.938000000002</v>
      </c>
      <c r="E9" s="79">
        <f>C9*1.338</f>
        <v>68984.604000000007</v>
      </c>
      <c r="F9" s="83">
        <f>B9/160</f>
        <v>241.88124999999999</v>
      </c>
      <c r="G9" s="79">
        <f>C9/160</f>
        <v>322.23750000000001</v>
      </c>
      <c r="H9" s="76">
        <f>D9/160</f>
        <v>323.6371125</v>
      </c>
      <c r="I9" s="79">
        <f>E9/160</f>
        <v>431.15377500000005</v>
      </c>
      <c r="J9" s="22" t="s">
        <v>25</v>
      </c>
      <c r="K9" s="42">
        <v>38927</v>
      </c>
      <c r="L9" s="43">
        <v>50357</v>
      </c>
      <c r="M9" s="33" t="s">
        <v>27</v>
      </c>
    </row>
    <row r="10" spans="1:13" s="2" customFormat="1" ht="22.5" customHeight="1" thickBot="1" x14ac:dyDescent="0.25">
      <c r="A10" s="88"/>
      <c r="B10" s="85"/>
      <c r="C10" s="81"/>
      <c r="D10" s="85"/>
      <c r="E10" s="81"/>
      <c r="F10" s="85"/>
      <c r="G10" s="81"/>
      <c r="H10" s="78"/>
      <c r="I10" s="81"/>
      <c r="J10" s="27" t="s">
        <v>24</v>
      </c>
      <c r="K10" s="44">
        <v>38475</v>
      </c>
      <c r="L10" s="41">
        <v>52759</v>
      </c>
      <c r="M10" s="33" t="s">
        <v>27</v>
      </c>
    </row>
    <row r="11" spans="1:13" s="2" customFormat="1" ht="22.5" customHeight="1" x14ac:dyDescent="0.2">
      <c r="A11" s="86" t="s">
        <v>15</v>
      </c>
      <c r="B11" s="83">
        <f>AVERAGE(K11:K12)</f>
        <v>43963.5</v>
      </c>
      <c r="C11" s="79">
        <f>AVERAGE(L11:L12)</f>
        <v>54125.5</v>
      </c>
      <c r="D11" s="83">
        <f>B11*1.338</f>
        <v>58823.163</v>
      </c>
      <c r="E11" s="79">
        <f>C11*1.338</f>
        <v>72419.919000000009</v>
      </c>
      <c r="F11" s="83">
        <f>B11/160</f>
        <v>274.77187500000002</v>
      </c>
      <c r="G11" s="79">
        <f>C11/160</f>
        <v>338.28437500000001</v>
      </c>
      <c r="H11" s="76">
        <f>D11/160</f>
        <v>367.64476875000003</v>
      </c>
      <c r="I11" s="79">
        <f>E11/160</f>
        <v>452.62449375000006</v>
      </c>
      <c r="J11" s="22" t="s">
        <v>45</v>
      </c>
      <c r="K11" s="42">
        <v>51933</v>
      </c>
      <c r="L11" s="43">
        <v>65468</v>
      </c>
      <c r="M11" s="33" t="s">
        <v>27</v>
      </c>
    </row>
    <row r="12" spans="1:13" s="2" customFormat="1" ht="47.25" customHeight="1" thickBot="1" x14ac:dyDescent="0.25">
      <c r="A12" s="88"/>
      <c r="B12" s="85"/>
      <c r="C12" s="81"/>
      <c r="D12" s="85"/>
      <c r="E12" s="81"/>
      <c r="F12" s="85"/>
      <c r="G12" s="81"/>
      <c r="H12" s="78"/>
      <c r="I12" s="81"/>
      <c r="J12" s="23" t="s">
        <v>46</v>
      </c>
      <c r="K12" s="45">
        <v>35994</v>
      </c>
      <c r="L12" s="46">
        <v>42783</v>
      </c>
      <c r="M12" s="33" t="s">
        <v>27</v>
      </c>
    </row>
    <row r="13" spans="1:13" s="2" customFormat="1" ht="30.75" customHeight="1" x14ac:dyDescent="0.2">
      <c r="A13" s="86" t="s">
        <v>13</v>
      </c>
      <c r="B13" s="62">
        <f>AVERAGE(K13:K15)</f>
        <v>25530</v>
      </c>
      <c r="C13" s="65">
        <f>AVERAGE(L13:L15)</f>
        <v>31208.333333333332</v>
      </c>
      <c r="D13" s="62">
        <f>B13*1.338</f>
        <v>34159.14</v>
      </c>
      <c r="E13" s="65">
        <f>C13*1.338</f>
        <v>41756.75</v>
      </c>
      <c r="F13" s="62">
        <f>B13/160</f>
        <v>159.5625</v>
      </c>
      <c r="G13" s="65">
        <f>C13/160</f>
        <v>195.05208333333331</v>
      </c>
      <c r="H13" s="91">
        <f>D13/160</f>
        <v>213.49462499999998</v>
      </c>
      <c r="I13" s="65">
        <f>E13/160</f>
        <v>260.97968750000001</v>
      </c>
      <c r="J13" s="21" t="s">
        <v>28</v>
      </c>
      <c r="K13" s="47">
        <v>26270</v>
      </c>
      <c r="L13" s="43">
        <v>32859</v>
      </c>
      <c r="M13" s="33" t="s">
        <v>27</v>
      </c>
    </row>
    <row r="14" spans="1:13" s="2" customFormat="1" ht="28.5" customHeight="1" x14ac:dyDescent="0.2">
      <c r="A14" s="87"/>
      <c r="B14" s="63"/>
      <c r="C14" s="66"/>
      <c r="D14" s="63"/>
      <c r="E14" s="66"/>
      <c r="F14" s="63"/>
      <c r="G14" s="66"/>
      <c r="H14" s="94"/>
      <c r="I14" s="66"/>
      <c r="J14" s="15" t="s">
        <v>29</v>
      </c>
      <c r="K14" s="48">
        <v>23755</v>
      </c>
      <c r="L14" s="49">
        <v>30216</v>
      </c>
      <c r="M14" s="33" t="s">
        <v>27</v>
      </c>
    </row>
    <row r="15" spans="1:13" s="2" customFormat="1" ht="27" customHeight="1" thickBot="1" x14ac:dyDescent="0.25">
      <c r="A15" s="88"/>
      <c r="B15" s="64"/>
      <c r="C15" s="67"/>
      <c r="D15" s="64"/>
      <c r="E15" s="67"/>
      <c r="F15" s="64"/>
      <c r="G15" s="67"/>
      <c r="H15" s="92"/>
      <c r="I15" s="67"/>
      <c r="J15" s="17" t="s">
        <v>44</v>
      </c>
      <c r="K15" s="50">
        <v>26565</v>
      </c>
      <c r="L15" s="41">
        <v>30550</v>
      </c>
      <c r="M15" s="33" t="s">
        <v>27</v>
      </c>
    </row>
    <row r="16" spans="1:13" s="2" customFormat="1" ht="27" customHeight="1" x14ac:dyDescent="0.2">
      <c r="A16" s="86" t="s">
        <v>8</v>
      </c>
      <c r="B16" s="62">
        <f>AVERAGE(K16:K17)</f>
        <v>33609.5</v>
      </c>
      <c r="C16" s="65">
        <f>AVERAGE(L16:L17)</f>
        <v>38856</v>
      </c>
      <c r="D16" s="62">
        <f>B16*1.338</f>
        <v>44969.511000000006</v>
      </c>
      <c r="E16" s="65">
        <f>C16*1.338</f>
        <v>51989.328000000001</v>
      </c>
      <c r="F16" s="62">
        <f>B16/160</f>
        <v>210.05937499999999</v>
      </c>
      <c r="G16" s="65">
        <f>C16/160</f>
        <v>242.85</v>
      </c>
      <c r="H16" s="91">
        <f>D16/160</f>
        <v>281.05944375000001</v>
      </c>
      <c r="I16" s="65">
        <f>E16/160</f>
        <v>324.93330000000003</v>
      </c>
      <c r="J16" s="18" t="s">
        <v>30</v>
      </c>
      <c r="K16" s="51">
        <v>37300</v>
      </c>
      <c r="L16" s="39">
        <v>42225</v>
      </c>
      <c r="M16" s="33" t="s">
        <v>27</v>
      </c>
    </row>
    <row r="17" spans="1:13" s="2" customFormat="1" ht="24.75" customHeight="1" thickBot="1" x14ac:dyDescent="0.25">
      <c r="A17" s="88"/>
      <c r="B17" s="64"/>
      <c r="C17" s="67"/>
      <c r="D17" s="64"/>
      <c r="E17" s="67"/>
      <c r="F17" s="64"/>
      <c r="G17" s="67"/>
      <c r="H17" s="92"/>
      <c r="I17" s="67"/>
      <c r="J17" s="20" t="s">
        <v>31</v>
      </c>
      <c r="K17" s="50">
        <v>29919</v>
      </c>
      <c r="L17" s="41">
        <v>35487</v>
      </c>
      <c r="M17" s="33" t="s">
        <v>27</v>
      </c>
    </row>
    <row r="18" spans="1:13" s="2" customFormat="1" ht="31.5" customHeight="1" x14ac:dyDescent="0.2">
      <c r="A18" s="86" t="s">
        <v>16</v>
      </c>
      <c r="B18" s="83">
        <f>AVERAGE(K18:K20)</f>
        <v>43131</v>
      </c>
      <c r="C18" s="79">
        <f>AVERAGE(L18:L20)</f>
        <v>51664.333333333336</v>
      </c>
      <c r="D18" s="83">
        <f>B18*1.338</f>
        <v>57709.278000000006</v>
      </c>
      <c r="E18" s="79">
        <f>C18*1.338</f>
        <v>69126.878000000012</v>
      </c>
      <c r="F18" s="83">
        <f>B18/160</f>
        <v>269.56875000000002</v>
      </c>
      <c r="G18" s="79">
        <f>C18/160</f>
        <v>322.90208333333334</v>
      </c>
      <c r="H18" s="76">
        <f>D18/160</f>
        <v>360.68298750000002</v>
      </c>
      <c r="I18" s="79">
        <f>E18/160</f>
        <v>432.04298750000009</v>
      </c>
      <c r="J18" s="19" t="s">
        <v>32</v>
      </c>
      <c r="K18" s="51">
        <v>45610</v>
      </c>
      <c r="L18" s="39">
        <v>53827</v>
      </c>
      <c r="M18" s="33" t="s">
        <v>27</v>
      </c>
    </row>
    <row r="19" spans="1:13" s="2" customFormat="1" ht="36.75" customHeight="1" x14ac:dyDescent="0.2">
      <c r="A19" s="87"/>
      <c r="B19" s="84"/>
      <c r="C19" s="80"/>
      <c r="D19" s="84"/>
      <c r="E19" s="80"/>
      <c r="F19" s="84"/>
      <c r="G19" s="80"/>
      <c r="H19" s="77"/>
      <c r="I19" s="80"/>
      <c r="J19" s="16" t="s">
        <v>33</v>
      </c>
      <c r="K19" s="52">
        <v>46307</v>
      </c>
      <c r="L19" s="40">
        <v>55547</v>
      </c>
      <c r="M19" s="33" t="s">
        <v>27</v>
      </c>
    </row>
    <row r="20" spans="1:13" s="2" customFormat="1" ht="35.25" customHeight="1" thickBot="1" x14ac:dyDescent="0.25">
      <c r="A20" s="88"/>
      <c r="B20" s="85"/>
      <c r="C20" s="81"/>
      <c r="D20" s="85"/>
      <c r="E20" s="81"/>
      <c r="F20" s="85"/>
      <c r="G20" s="81"/>
      <c r="H20" s="78"/>
      <c r="I20" s="81"/>
      <c r="J20" s="17" t="s">
        <v>34</v>
      </c>
      <c r="K20" s="50">
        <v>37476</v>
      </c>
      <c r="L20" s="41">
        <v>45619</v>
      </c>
      <c r="M20" s="33" t="s">
        <v>27</v>
      </c>
    </row>
    <row r="21" spans="1:13" s="2" customFormat="1" ht="30.75" customHeight="1" x14ac:dyDescent="0.2">
      <c r="A21" s="86" t="s">
        <v>52</v>
      </c>
      <c r="B21" s="83">
        <f>AVERAGE(K21:K24)</f>
        <v>47661.5</v>
      </c>
      <c r="C21" s="79">
        <f>AVERAGE(L21:L24)</f>
        <v>72659</v>
      </c>
      <c r="D21" s="83">
        <f>B21*1.338</f>
        <v>63771.087000000007</v>
      </c>
      <c r="E21" s="79">
        <f>C21*1.338</f>
        <v>97217.742000000013</v>
      </c>
      <c r="F21" s="83">
        <f>B21/160</f>
        <v>297.88437499999998</v>
      </c>
      <c r="G21" s="79">
        <f>C21/160</f>
        <v>454.11874999999998</v>
      </c>
      <c r="H21" s="76">
        <f>D21/160</f>
        <v>398.56929375000004</v>
      </c>
      <c r="I21" s="79">
        <f>E21/160</f>
        <v>607.6108875000001</v>
      </c>
      <c r="J21" s="18" t="s">
        <v>35</v>
      </c>
      <c r="K21" s="51">
        <v>38071</v>
      </c>
      <c r="L21" s="39">
        <v>68896</v>
      </c>
      <c r="M21" s="34" t="s">
        <v>55</v>
      </c>
    </row>
    <row r="22" spans="1:13" s="2" customFormat="1" ht="21.75" customHeight="1" x14ac:dyDescent="0.2">
      <c r="A22" s="87"/>
      <c r="B22" s="84"/>
      <c r="C22" s="80"/>
      <c r="D22" s="84"/>
      <c r="E22" s="80"/>
      <c r="F22" s="84"/>
      <c r="G22" s="80"/>
      <c r="H22" s="77"/>
      <c r="I22" s="80"/>
      <c r="J22" s="15" t="s">
        <v>37</v>
      </c>
      <c r="K22" s="52">
        <v>67361</v>
      </c>
      <c r="L22" s="40">
        <v>88908</v>
      </c>
      <c r="M22" s="35" t="s">
        <v>27</v>
      </c>
    </row>
    <row r="23" spans="1:13" s="2" customFormat="1" ht="22.5" customHeight="1" x14ac:dyDescent="0.2">
      <c r="A23" s="87"/>
      <c r="B23" s="84"/>
      <c r="C23" s="80"/>
      <c r="D23" s="84"/>
      <c r="E23" s="80"/>
      <c r="F23" s="84"/>
      <c r="G23" s="80"/>
      <c r="H23" s="77"/>
      <c r="I23" s="80"/>
      <c r="J23" s="15" t="s">
        <v>38</v>
      </c>
      <c r="K23" s="52">
        <v>35620</v>
      </c>
      <c r="L23" s="40">
        <v>46386</v>
      </c>
      <c r="M23" s="33" t="s">
        <v>27</v>
      </c>
    </row>
    <row r="24" spans="1:13" s="2" customFormat="1" ht="25.5" customHeight="1" thickBot="1" x14ac:dyDescent="0.25">
      <c r="A24" s="88"/>
      <c r="B24" s="84"/>
      <c r="C24" s="80"/>
      <c r="D24" s="84"/>
      <c r="E24" s="80"/>
      <c r="F24" s="84"/>
      <c r="G24" s="80"/>
      <c r="H24" s="77"/>
      <c r="I24" s="80"/>
      <c r="J24" s="17" t="s">
        <v>39</v>
      </c>
      <c r="K24" s="50">
        <v>49594</v>
      </c>
      <c r="L24" s="41">
        <v>86446</v>
      </c>
      <c r="M24" s="33" t="s">
        <v>27</v>
      </c>
    </row>
    <row r="25" spans="1:13" s="2" customFormat="1" ht="25.5" customHeight="1" x14ac:dyDescent="0.2">
      <c r="A25" s="73" t="s">
        <v>48</v>
      </c>
      <c r="B25" s="62">
        <f>AVERAGE(K25:K30)</f>
        <v>39439.166666666664</v>
      </c>
      <c r="C25" s="108">
        <f>AVERAGE(L25:L30)</f>
        <v>65484.333333333336</v>
      </c>
      <c r="D25" s="108">
        <f>B25*1.338</f>
        <v>52769.605000000003</v>
      </c>
      <c r="E25" s="108">
        <f>C25*1.338</f>
        <v>87618.038000000015</v>
      </c>
      <c r="F25" s="108">
        <f>B25/160</f>
        <v>246.49479166666666</v>
      </c>
      <c r="G25" s="108">
        <f>C25/160</f>
        <v>409.27708333333334</v>
      </c>
      <c r="H25" s="111">
        <f>D25/160</f>
        <v>329.81003125000001</v>
      </c>
      <c r="I25" s="70">
        <f>E25/160</f>
        <v>547.61273750000009</v>
      </c>
      <c r="J25" s="58" t="s">
        <v>40</v>
      </c>
      <c r="K25" s="51">
        <v>41553</v>
      </c>
      <c r="L25" s="39">
        <v>53220</v>
      </c>
      <c r="M25" s="36" t="s">
        <v>27</v>
      </c>
    </row>
    <row r="26" spans="1:13" s="2" customFormat="1" ht="25.5" customHeight="1" x14ac:dyDescent="0.2">
      <c r="A26" s="74"/>
      <c r="B26" s="63"/>
      <c r="C26" s="109"/>
      <c r="D26" s="109"/>
      <c r="E26" s="109"/>
      <c r="F26" s="109"/>
      <c r="G26" s="109"/>
      <c r="H26" s="112"/>
      <c r="I26" s="71"/>
      <c r="J26" s="59" t="s">
        <v>41</v>
      </c>
      <c r="K26" s="52">
        <v>37476</v>
      </c>
      <c r="L26" s="40">
        <v>45619</v>
      </c>
      <c r="M26" s="36" t="s">
        <v>53</v>
      </c>
    </row>
    <row r="27" spans="1:13" s="2" customFormat="1" ht="25.5" customHeight="1" x14ac:dyDescent="0.2">
      <c r="A27" s="82"/>
      <c r="B27" s="63"/>
      <c r="C27" s="109"/>
      <c r="D27" s="109"/>
      <c r="E27" s="109"/>
      <c r="F27" s="109"/>
      <c r="G27" s="109"/>
      <c r="H27" s="112"/>
      <c r="I27" s="71"/>
      <c r="J27" s="59" t="s">
        <v>47</v>
      </c>
      <c r="K27" s="52">
        <v>48052</v>
      </c>
      <c r="L27" s="40">
        <v>69823</v>
      </c>
      <c r="M27" s="36" t="s">
        <v>27</v>
      </c>
    </row>
    <row r="28" spans="1:13" s="2" customFormat="1" ht="25.5" customHeight="1" x14ac:dyDescent="0.2">
      <c r="A28" s="82"/>
      <c r="B28" s="63"/>
      <c r="C28" s="109"/>
      <c r="D28" s="109"/>
      <c r="E28" s="109"/>
      <c r="F28" s="109"/>
      <c r="G28" s="109"/>
      <c r="H28" s="112"/>
      <c r="I28" s="71"/>
      <c r="J28" s="59" t="s">
        <v>24</v>
      </c>
      <c r="K28" s="52">
        <v>38475</v>
      </c>
      <c r="L28" s="40">
        <v>52759</v>
      </c>
      <c r="M28" s="36" t="s">
        <v>27</v>
      </c>
    </row>
    <row r="29" spans="1:13" s="2" customFormat="1" ht="25.5" customHeight="1" x14ac:dyDescent="0.2">
      <c r="A29" s="82"/>
      <c r="B29" s="63"/>
      <c r="C29" s="109"/>
      <c r="D29" s="109"/>
      <c r="E29" s="109"/>
      <c r="F29" s="109"/>
      <c r="G29" s="109"/>
      <c r="H29" s="112"/>
      <c r="I29" s="71"/>
      <c r="J29" s="60" t="s">
        <v>50</v>
      </c>
      <c r="K29" s="52">
        <v>35571</v>
      </c>
      <c r="L29" s="56">
        <v>88517</v>
      </c>
      <c r="M29" s="54" t="s">
        <v>56</v>
      </c>
    </row>
    <row r="30" spans="1:13" s="2" customFormat="1" ht="25.5" customHeight="1" thickBot="1" x14ac:dyDescent="0.25">
      <c r="A30" s="75"/>
      <c r="B30" s="64"/>
      <c r="C30" s="110"/>
      <c r="D30" s="110"/>
      <c r="E30" s="110"/>
      <c r="F30" s="110"/>
      <c r="G30" s="110"/>
      <c r="H30" s="113"/>
      <c r="I30" s="72"/>
      <c r="J30" s="61" t="s">
        <v>51</v>
      </c>
      <c r="K30" s="53">
        <v>35508</v>
      </c>
      <c r="L30" s="57">
        <v>82968</v>
      </c>
      <c r="M30" s="55" t="s">
        <v>56</v>
      </c>
    </row>
    <row r="31" spans="1:13" s="2" customFormat="1" ht="25.5" customHeight="1" x14ac:dyDescent="0.2">
      <c r="A31" s="73" t="s">
        <v>12</v>
      </c>
      <c r="B31" s="106">
        <f>AVERAGE(K31:K35)</f>
        <v>35643.599999999999</v>
      </c>
      <c r="C31" s="107">
        <f>AVERAGE(L31:L35)</f>
        <v>55547.4</v>
      </c>
      <c r="D31" s="106">
        <f>B31*1.338</f>
        <v>47691.1368</v>
      </c>
      <c r="E31" s="107">
        <f>C31*1.338</f>
        <v>74322.421200000012</v>
      </c>
      <c r="F31" s="106">
        <f>B31/160</f>
        <v>222.77249999999998</v>
      </c>
      <c r="G31" s="107">
        <f>C31/160</f>
        <v>347.17124999999999</v>
      </c>
      <c r="H31" s="104">
        <f>D31/160</f>
        <v>298.06960500000002</v>
      </c>
      <c r="I31" s="105">
        <f>E31/160</f>
        <v>464.51513250000005</v>
      </c>
      <c r="J31" s="18" t="s">
        <v>42</v>
      </c>
      <c r="K31" s="51">
        <v>33666</v>
      </c>
      <c r="L31" s="39">
        <v>47783</v>
      </c>
      <c r="M31" s="36" t="s">
        <v>27</v>
      </c>
    </row>
    <row r="32" spans="1:13" s="2" customFormat="1" ht="25.5" customHeight="1" x14ac:dyDescent="0.2">
      <c r="A32" s="74"/>
      <c r="B32" s="63"/>
      <c r="C32" s="66"/>
      <c r="D32" s="63"/>
      <c r="E32" s="66"/>
      <c r="F32" s="63"/>
      <c r="G32" s="66"/>
      <c r="H32" s="68"/>
      <c r="I32" s="71"/>
      <c r="J32" s="15" t="s">
        <v>43</v>
      </c>
      <c r="K32" s="52">
        <v>35261</v>
      </c>
      <c r="L32" s="40">
        <v>47839</v>
      </c>
      <c r="M32" s="36" t="s">
        <v>27</v>
      </c>
    </row>
    <row r="33" spans="1:13" s="2" customFormat="1" ht="25.5" customHeight="1" x14ac:dyDescent="0.2">
      <c r="A33" s="74"/>
      <c r="B33" s="63"/>
      <c r="C33" s="66"/>
      <c r="D33" s="63"/>
      <c r="E33" s="66"/>
      <c r="F33" s="63"/>
      <c r="G33" s="66"/>
      <c r="H33" s="68"/>
      <c r="I33" s="71"/>
      <c r="J33" s="15" t="s">
        <v>49</v>
      </c>
      <c r="K33" s="52">
        <v>40174</v>
      </c>
      <c r="L33" s="40">
        <v>76325</v>
      </c>
      <c r="M33" s="37" t="s">
        <v>36</v>
      </c>
    </row>
    <row r="34" spans="1:13" s="2" customFormat="1" ht="25.5" customHeight="1" x14ac:dyDescent="0.2">
      <c r="A34" s="74"/>
      <c r="B34" s="63"/>
      <c r="C34" s="66"/>
      <c r="D34" s="63"/>
      <c r="E34" s="66"/>
      <c r="F34" s="63"/>
      <c r="G34" s="66"/>
      <c r="H34" s="68"/>
      <c r="I34" s="71"/>
      <c r="J34" s="15" t="s">
        <v>42</v>
      </c>
      <c r="K34" s="52">
        <v>32910</v>
      </c>
      <c r="L34" s="40">
        <v>50784</v>
      </c>
      <c r="M34" s="36" t="s">
        <v>36</v>
      </c>
    </row>
    <row r="35" spans="1:13" s="2" customFormat="1" ht="25.5" customHeight="1" thickBot="1" x14ac:dyDescent="0.25">
      <c r="A35" s="75"/>
      <c r="B35" s="64"/>
      <c r="C35" s="67"/>
      <c r="D35" s="64"/>
      <c r="E35" s="67"/>
      <c r="F35" s="64"/>
      <c r="G35" s="67"/>
      <c r="H35" s="69"/>
      <c r="I35" s="72"/>
      <c r="J35" s="17" t="s">
        <v>43</v>
      </c>
      <c r="K35" s="50">
        <v>36207</v>
      </c>
      <c r="L35" s="41">
        <v>55006</v>
      </c>
      <c r="M35" s="38" t="s">
        <v>36</v>
      </c>
    </row>
    <row r="36" spans="1:13" s="6" customFormat="1" ht="18" customHeight="1" x14ac:dyDescent="0.2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14" t="s">
        <v>14</v>
      </c>
    </row>
    <row r="37" spans="1:13" s="2" customFormat="1" x14ac:dyDescent="0.2">
      <c r="A37" s="9" t="s">
        <v>11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13"/>
    </row>
    <row r="38" spans="1:13" s="6" customFormat="1" ht="8.25" x14ac:dyDescent="0.2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14"/>
    </row>
    <row r="39" spans="1:13" s="2" customFormat="1" x14ac:dyDescent="0.2">
      <c r="A39" s="8" t="s">
        <v>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13"/>
    </row>
    <row r="40" spans="1:13" s="2" customFormat="1" ht="15" customHeight="1" x14ac:dyDescent="0.2">
      <c r="A40" s="90" t="s">
        <v>7</v>
      </c>
      <c r="B40" s="90"/>
      <c r="C40" s="90"/>
      <c r="D40" s="90"/>
      <c r="E40" s="90"/>
      <c r="F40" s="90"/>
      <c r="G40" s="90"/>
      <c r="H40" s="90"/>
      <c r="I40" s="90"/>
      <c r="J40" s="10"/>
      <c r="K40" s="10"/>
      <c r="L40" s="10"/>
      <c r="M40" s="13"/>
    </row>
    <row r="41" spans="1:13" s="2" customFormat="1" ht="17.25" customHeight="1" x14ac:dyDescent="0.2">
      <c r="A41" s="90" t="s">
        <v>9</v>
      </c>
      <c r="B41" s="90"/>
      <c r="C41" s="90"/>
      <c r="D41" s="90"/>
      <c r="E41" s="90"/>
      <c r="F41" s="90"/>
      <c r="G41" s="90"/>
      <c r="H41" s="90"/>
      <c r="I41" s="90"/>
      <c r="J41" s="10"/>
      <c r="K41" s="10"/>
      <c r="L41" s="10"/>
      <c r="M41" s="13"/>
    </row>
    <row r="42" spans="1:13" s="2" customFormat="1" ht="56.25" customHeight="1" x14ac:dyDescent="0.2">
      <c r="A42" s="90" t="s">
        <v>18</v>
      </c>
      <c r="B42" s="90"/>
      <c r="C42" s="90"/>
      <c r="D42" s="90"/>
      <c r="E42" s="90"/>
      <c r="F42" s="90"/>
      <c r="G42" s="90"/>
      <c r="H42" s="90"/>
      <c r="I42" s="90"/>
      <c r="J42" s="10"/>
      <c r="K42" s="10"/>
      <c r="L42" s="10"/>
      <c r="M42" s="13"/>
    </row>
    <row r="43" spans="1:13" s="2" customFormat="1" ht="15" customHeight="1" x14ac:dyDescent="0.2">
      <c r="A43" s="90" t="s">
        <v>10</v>
      </c>
      <c r="B43" s="90"/>
      <c r="C43" s="90"/>
      <c r="D43" s="90"/>
      <c r="E43" s="90"/>
      <c r="F43" s="90"/>
      <c r="G43" s="90"/>
      <c r="H43" s="90"/>
      <c r="I43" s="90"/>
      <c r="J43" s="10"/>
      <c r="K43" s="10"/>
      <c r="L43" s="10"/>
      <c r="M43" s="13"/>
    </row>
    <row r="44" spans="1:13" s="2" customFormat="1" ht="15" customHeight="1" x14ac:dyDescent="0.2">
      <c r="A44" s="90"/>
      <c r="B44" s="95"/>
      <c r="C44" s="95"/>
      <c r="D44" s="95"/>
      <c r="E44" s="95"/>
      <c r="F44" s="95"/>
      <c r="G44" s="95"/>
      <c r="H44" s="95"/>
      <c r="I44" s="95"/>
      <c r="J44" s="12"/>
      <c r="K44" s="12"/>
      <c r="L44" s="12"/>
      <c r="M44" s="13"/>
    </row>
    <row r="45" spans="1:13" s="2" customFormat="1" ht="48" customHeight="1" x14ac:dyDescent="0.2">
      <c r="A45" s="102" t="s">
        <v>19</v>
      </c>
      <c r="B45" s="103"/>
      <c r="C45" s="103"/>
      <c r="D45" s="103"/>
      <c r="E45" s="103"/>
      <c r="F45" s="103"/>
      <c r="G45" s="103"/>
      <c r="H45" s="103"/>
      <c r="I45" s="103"/>
      <c r="J45" s="11"/>
      <c r="K45" s="11"/>
      <c r="L45" s="11"/>
      <c r="M45" s="13"/>
    </row>
  </sheetData>
  <mergeCells count="86">
    <mergeCell ref="A1:I1"/>
    <mergeCell ref="A5:D5"/>
    <mergeCell ref="B7:C7"/>
    <mergeCell ref="D7:E7"/>
    <mergeCell ref="F7:G7"/>
    <mergeCell ref="H7:I7"/>
    <mergeCell ref="J7:L7"/>
    <mergeCell ref="M7:M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A11:A12"/>
    <mergeCell ref="B11:B12"/>
    <mergeCell ref="C11:C12"/>
    <mergeCell ref="D11:D12"/>
    <mergeCell ref="E11:E12"/>
    <mergeCell ref="I11:I12"/>
    <mergeCell ref="G13:G15"/>
    <mergeCell ref="H13:H15"/>
    <mergeCell ref="I13:I15"/>
    <mergeCell ref="F13:F15"/>
    <mergeCell ref="D16:D17"/>
    <mergeCell ref="E16:E17"/>
    <mergeCell ref="F11:F12"/>
    <mergeCell ref="G11:G12"/>
    <mergeCell ref="H11:H12"/>
    <mergeCell ref="A13:A15"/>
    <mergeCell ref="B13:B15"/>
    <mergeCell ref="C13:C15"/>
    <mergeCell ref="D13:D15"/>
    <mergeCell ref="E13:E15"/>
    <mergeCell ref="H16:H17"/>
    <mergeCell ref="I16:I17"/>
    <mergeCell ref="A18:A20"/>
    <mergeCell ref="B18:B20"/>
    <mergeCell ref="C18:C20"/>
    <mergeCell ref="D18:D20"/>
    <mergeCell ref="E18:E20"/>
    <mergeCell ref="F18:F20"/>
    <mergeCell ref="G18:G20"/>
    <mergeCell ref="H18:H20"/>
    <mergeCell ref="I18:I20"/>
    <mergeCell ref="F16:F17"/>
    <mergeCell ref="G16:G17"/>
    <mergeCell ref="A16:A17"/>
    <mergeCell ref="B16:B17"/>
    <mergeCell ref="C16:C17"/>
    <mergeCell ref="A21:A24"/>
    <mergeCell ref="B21:B24"/>
    <mergeCell ref="C21:C24"/>
    <mergeCell ref="D21:D24"/>
    <mergeCell ref="E21:E24"/>
    <mergeCell ref="F21:F24"/>
    <mergeCell ref="G21:G24"/>
    <mergeCell ref="H21:H24"/>
    <mergeCell ref="I21:I24"/>
    <mergeCell ref="G25:G30"/>
    <mergeCell ref="H25:H30"/>
    <mergeCell ref="I25:I30"/>
    <mergeCell ref="F25:F30"/>
    <mergeCell ref="A25:A30"/>
    <mergeCell ref="B25:B30"/>
    <mergeCell ref="C25:C30"/>
    <mergeCell ref="D25:D30"/>
    <mergeCell ref="E25:E30"/>
    <mergeCell ref="A44:I44"/>
    <mergeCell ref="A45:I45"/>
    <mergeCell ref="H31:H35"/>
    <mergeCell ref="I31:I35"/>
    <mergeCell ref="A40:I40"/>
    <mergeCell ref="A41:I41"/>
    <mergeCell ref="A42:I42"/>
    <mergeCell ref="A43:I43"/>
    <mergeCell ref="F31:F35"/>
    <mergeCell ref="G31:G35"/>
    <mergeCell ref="A31:A35"/>
    <mergeCell ref="B31:B35"/>
    <mergeCell ref="C31:C35"/>
    <mergeCell ref="D31:D35"/>
    <mergeCell ref="E31:E35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Nové mzdy-platy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</dc:creator>
  <cp:lastModifiedBy>Vokurka Michal (MHMP, FON)</cp:lastModifiedBy>
  <cp:lastPrinted>2017-06-01T11:03:03Z</cp:lastPrinted>
  <dcterms:created xsi:type="dcterms:W3CDTF">2008-02-04T08:30:21Z</dcterms:created>
  <dcterms:modified xsi:type="dcterms:W3CDTF">2023-03-01T09:03:28Z</dcterms:modified>
</cp:coreProperties>
</file>