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OPPPR\Výzvy\59. výzva_SC 4.3\"/>
    </mc:Choice>
  </mc:AlternateContent>
  <bookViews>
    <workbookView xWindow="0" yWindow="0" windowWidth="28800" windowHeight="12435"/>
  </bookViews>
  <sheets>
    <sheet name="kalkulačka projektu" sheetId="3" r:id="rId1"/>
    <sheet name="přehled jednotek" sheetId="2" state="hidden" r:id="rId2"/>
    <sheet name="spolufinancování" sheetId="4" state="hidden" r:id="rId3"/>
    <sheet name="data" sheetId="5" state="hidden" r:id="rId4"/>
    <sheet name="List1" sheetId="6" r:id="rId5"/>
  </sheets>
  <definedNames>
    <definedName name="_ftn1" localSheetId="1">'přehled jednotek'!$G$9</definedName>
    <definedName name="_ftnref1" localSheetId="1">'přehled jednotek'!$G$6</definedName>
    <definedName name="DPH">data!$F$2:$F$4</definedName>
    <definedName name="nájem">data!$D$2:$D$4</definedName>
    <definedName name="Procenta" localSheetId="4">List1!$A$1,List1!$A$2</definedName>
    <definedName name="rekvalifikace">data!$E$2:$E$4</definedName>
    <definedName name="území">data!$G$2:$G$3</definedName>
    <definedName name="zprovoznění">data!$C$2:$C$5</definedName>
  </definedNames>
  <calcPr calcId="152511"/>
  <customWorkbookViews>
    <customWorkbookView name="Mašín Zdeněk Ing. – osobní zobrazení" guid="{A594C90E-2FDA-4253-A15F-911FD0508768}" mergeInterval="0" personalView="1" maximized="1" windowWidth="1276" windowHeight="779" activeSheetId="3"/>
  </customWorkbookViews>
</workbook>
</file>

<file path=xl/calcChain.xml><?xml version="1.0" encoding="utf-8"?>
<calcChain xmlns="http://schemas.openxmlformats.org/spreadsheetml/2006/main">
  <c r="E17" i="3" l="1"/>
  <c r="F17" i="3" s="1"/>
  <c r="E12" i="3" l="1"/>
  <c r="F12" i="3" s="1"/>
  <c r="E11" i="3"/>
  <c r="F11" i="3" s="1"/>
  <c r="E30" i="3" l="1"/>
  <c r="F24" i="3"/>
  <c r="E22" i="3" l="1"/>
  <c r="E16" i="3"/>
  <c r="F15" i="3" s="1"/>
  <c r="E15" i="3"/>
  <c r="F22" i="3" l="1"/>
  <c r="E31" i="3" l="1"/>
  <c r="E34" i="3" l="1"/>
  <c r="E32" i="3" l="1"/>
  <c r="D34" i="3" l="1"/>
  <c r="E21" i="3" l="1"/>
  <c r="E20" i="3"/>
  <c r="E19" i="3"/>
  <c r="E18" i="3"/>
  <c r="F18" i="3" s="1"/>
  <c r="F21" i="3" l="1"/>
  <c r="F20" i="3"/>
  <c r="G20" i="3" s="1"/>
  <c r="F19" i="3"/>
  <c r="G19" i="3" s="1"/>
  <c r="G18" i="3"/>
  <c r="G21" i="3" l="1"/>
  <c r="G22" i="3"/>
  <c r="E14" i="3"/>
  <c r="E13" i="3"/>
  <c r="F13" i="3" s="1"/>
  <c r="D32" i="3" s="1"/>
  <c r="F16" i="3" l="1"/>
  <c r="G15" i="3" s="1"/>
  <c r="F14" i="3"/>
  <c r="G14" i="3" s="1"/>
  <c r="G16" i="3" l="1"/>
  <c r="G13" i="3"/>
  <c r="D31" i="3" s="1"/>
  <c r="G11" i="3"/>
  <c r="G12" i="3"/>
  <c r="D30" i="3" l="1"/>
  <c r="G23" i="3"/>
  <c r="G24" i="3" l="1"/>
  <c r="G25" i="3" s="1"/>
  <c r="D35" i="3"/>
  <c r="D36" i="3" l="1"/>
  <c r="E36" i="3" s="1"/>
</calcChain>
</file>

<file path=xl/sharedStrings.xml><?xml version="1.0" encoding="utf-8"?>
<sst xmlns="http://schemas.openxmlformats.org/spreadsheetml/2006/main" count="163" uniqueCount="136">
  <si>
    <t>typ jednotky</t>
  </si>
  <si>
    <t>částka na dítě</t>
  </si>
  <si>
    <t>způsob prokazování</t>
  </si>
  <si>
    <t>vybudování</t>
  </si>
  <si>
    <t>vybudování - křížové financování</t>
  </si>
  <si>
    <t>transformace</t>
  </si>
  <si>
    <t xml:space="preserve">transformace - křížové financování </t>
  </si>
  <si>
    <t>Co jednotka pokrývá</t>
  </si>
  <si>
    <t>Provoz (= 1% docházky)</t>
  </si>
  <si>
    <t>Rekvalifikace pečující osoby</t>
  </si>
  <si>
    <t>Nájemné</t>
  </si>
  <si>
    <t xml:space="preserve">Jednotkový náklad za jednotku „vytvoření místa v zařízení péče o děti“ zahrnuje pouze výdaje související s pořízením vybavení, nákupem výukových pomůcek a s řízením projektové fáze zaměřené na vytvoření zařízení. </t>
  </si>
  <si>
    <t xml:space="preserve">Jednotkový náklad za jednotku „vytvoření místa v zařízení péče o děti“ zahrnuje pouze výdaje související s pořízením vybavení, nákupem výukových pomůcek a s řízením projektové fáze zaměřené na vytvoření zařízení. </t>
  </si>
  <si>
    <t>Definice jednotky</t>
  </si>
  <si>
    <t xml:space="preserve">buď doložení výpisu z evidence provozovatelů dětských skupin provozované Ministerstvem práce a sociálních věci, nebo doložení živnostenského oprávnění dle příslušné právní úpravy, a dále provozní řád dětské skupiny; formou kontroly na místě u zařízení péče o děti budeme ověřovat, zda je v provozovně vybavení a zařízení minimálně v rozsahu, jež zajišťuje splnění definice vytvořeného místa ve školce. </t>
  </si>
  <si>
    <t>Vytvořené místo v zařízení péče o děti – křížové financování je takové místo, které je započteno do kapacity zařízení, jež je doložena registrací dětské skupiny dle zákona č. 247/2014 Sb., nebo v případě živnosti doložením dokumentu dokládajícího souhlas příslušné krajské hygienické stanice s provozem zařízení, v němž bude uvedena kapacita zařízení a souhlasné stanovisko s naplněním podmínek příslušné hygienické vyhlášky. Existenci vybudování dále dokazuje vybavení zařízení, tj. pro každé místo musí existovat židle, prostor pro práci u stolu, postel / lehátko.</t>
  </si>
  <si>
    <t>Jelikož bude Řídící orgán OPZ vyžadovat buď doložení výpisu z evidence provozovatelů dětských skupin provozované Ministerstvem práce a sociálních věci, nebo doložení živnostenského oprávnění dle příslušné právní úpravy, tímto bude kontrola dodržení zákonných podmínek přenesena na poskytovatele registrací či oprávnění. Stejně tak zařízení, které budou provozovány jako živnost, musí splnit tyto hygienické normy již při udělení souhlasu příslušné hygienické stanice, takže se považují za splněné udělením živnostenského oprávnění.</t>
  </si>
  <si>
    <t>poznámka</t>
  </si>
  <si>
    <t>Lze čerpat pouze společně</t>
  </si>
  <si>
    <t xml:space="preserve">Za potřebné náklady při vytváření zařízení péče o děti z prostor, které jsou v kvalitním technickém stavu, nicméně dosud jako zařízení péče o děti nesloužily, Řídicí orgán OPZ identifikoval tyto položky: osazení nových zařizovacích předmětů (umyvadlo, sprchový kout, záchodová mísa),
 položení nových podlahových krytin (koberec a dlažba),
 položení obkladů na zdi v koupelně, WC a částečně v kuchyňce,
 zabudování kuchyňské linky,
 vymalování místností, 
 oprava elektrického vedení v prostorech,
 zpracování projektové dokumentace.
</t>
  </si>
  <si>
    <t xml:space="preserve">Transformované místo v dětské skupině je tedy takové místo, které vzniklo v již existujícím zařízení péče o děti, a je započteno do kapacity zařízení. Kapacita se dokládá výpisem z evidence poskytovatelů provozované ministerstvem práce a sociálních věci, Existenci vybudování dále dokazuje vybavení dětské skupiny, tj. pro každé místo musí existovat židle, prostor pro práci u stolu, postel / lehátko. </t>
  </si>
  <si>
    <t xml:space="preserve">podíl na vybudování: 
50% stavební úpravy prostor, 
100% pořízení vybavení (docházkový systém), 
10% pořízení výukových pomůcek,
100% řízení projektové fáze zaměřené na transformace zařízení.
</t>
  </si>
  <si>
    <t xml:space="preserve">Kontrola projektů z úrovně Řídicího orgánu OPZ bude zajišťovat:
 ověření množství dosažených jednotek, na základě nichž jsou kalkulovány způsobilé výdaje projektu, ověření dodržení kvality minimálně v rozsahu definované Řídicím orgánem OPZ.  
</t>
  </si>
  <si>
    <t>Každé jedno procento reálně dosažené docházky v rozmezí 20 – 75 každého dítěte (započteného do kapacity zařízení) v zařízení péče o děti tvoří jednu jednotku, a je splněno, pokud je zařízení péče o děti provozováno (dle dokumentu upravujícího pravidla / zásady fungování tohoto zařízení a v souladu se stanovenými standardy provozu) a zároveň zařízení jako celek dosáhlo za relevantní období alespoň 20 % docházky (tj. poměr půldenních přítomností dětí v zařízení a celkového počtu půldnů v pracovní dny vynásobeného počtem míst daných kapacitou zařízení dosáhl za relevantní období alespoň 20 %). Při dosažení 75 a vyššího % docházky je považováno místo za provozované plně, čímž splňuje nárok na 100% provozní náklady.</t>
  </si>
  <si>
    <t xml:space="preserve"> mzdy pedagogických a nepedagogických pracovníků,
 zajištění řízení projektu podpořeného z OPZ.
 výdaje na průběžnou obnovu didaktických a hracích potřeb / pomůcek spotřebního charakteru (např. výtvarné potřeby pro děti, knihy apod.),
 výdaje na zajištění stravování dětí v dětské skupině ,
 nákup léků a zdravotnického materiálu,
 nákup vody (vodné, stočné), paliv a energie,
 internetové a telefonické připojení, poštovné,
 úklidové a čisticí služby,
 pojištění majetku.
</t>
  </si>
  <si>
    <t>Řídící orgán OPZ dále stanovil pravidlo pro všechny projekty využívající standardní stupnici jednotkových nákladů na zařízení péče o děti, kterým je nezbytnost zajistit provoz zařízení péče o děti alespoň v takové míře, aby prostředky proplacené za celou dobu realizace projektu za jednotku „procento obsazenosti zařízení péče o děti“ nebyly nižší než prostředky proplacené za jednotky „vytvořené místo v zařízení péče o děti“ a „vytvořené místo v zařízení péče o děti – křížové financování“, resp. jednotky „transformované místo v dětské skupině“ a „transformované místo v dětské skupině – křížové financování“.</t>
  </si>
  <si>
    <t>1) elektronická docházka
2) způsobilost rodičů dětí</t>
  </si>
  <si>
    <t xml:space="preserve">úhrada nájemného prostor, ve kterých je poskytována služba péče o děti, přičemž se jedná o prostory najímané za úplatu. </t>
  </si>
  <si>
    <t>22 421 Kč (jednorázově, pro plátce i neplátce)</t>
  </si>
  <si>
    <t>9005 (jednorázově, pro plátce i neplátce)</t>
  </si>
  <si>
    <t xml:space="preserve">Jednotku na nájem mohou žádat pouze příjemci, jež nevyužívají prostor poskytnutý bezplatně (např. od města apod.). Tuto skutečnost musí doložit nájemní smlouvou.  </t>
  </si>
  <si>
    <t xml:space="preserve"> Dosažení jednotky je navázáno na splnění alespoň minimální hranice obsazenosti, kterou Řídící orgán OPZ určil na úrovni alespoň 20 %. </t>
  </si>
  <si>
    <t xml:space="preserve">Cílem jednotky je pokrýt náklady na kurz profesní kvalifikace a získání osvědčení o kvalifikaci pro pečující osoby v zařízení péče o děti, které nesplňují požadavky na kvalifikaci pečující osoby dle zákona č. 247/2014 Sb., o poskytování služby péče o dítě v dětské skupině a o změně souvisejících zákonů, resp. dle zákona č. 455/1991 Sb., o živnostenském podnikání.  </t>
  </si>
  <si>
    <t xml:space="preserve">Splnění jednotky se dokládá potvrzením o složení zkoušky rekvalifikačního kurzu a současně doložením pracovněprávního vztahu s osobou, která zkoušku úspěšně složila. Podmínkou proplacení jednotkového nákladu za zvýšení kvalifikace je alespoň šestiměsíční pracovní působení rekvalifikované osoby v zařízení péče o děti podpořeném z OPZ. </t>
  </si>
  <si>
    <t>14 178 Kč/ osoba (max. 2, resp. 3 na projekt dle kapacity dětí)</t>
  </si>
  <si>
    <t>Jednotkový náklad zahrnuje náklady na kurz a zkoušku na získání kvalifikace</t>
  </si>
  <si>
    <t xml:space="preserve">Proplacení jednotky je možné žádat ve zprávě o realizaci až po skončení 6 měsíčního období pracovního působení rekvalifikované osoby v zařízení péče o děti, které následuje po složení zkoušky. Příjemce bude mít k dispozici pouze tolik jednotek, kolik je povinný počet pečujících osob dle kapacity zařízení péče o děti. </t>
  </si>
  <si>
    <t>Název jednotky</t>
  </si>
  <si>
    <t>DPH</t>
  </si>
  <si>
    <t>místo</t>
  </si>
  <si>
    <t>osoba</t>
  </si>
  <si>
    <t>procento/dítě/6měsíců</t>
  </si>
  <si>
    <t>1. Provoz (prvních 6 měsíců provozu)</t>
  </si>
  <si>
    <t>2. Provoz (druhých 6 měsíců provozu)</t>
  </si>
  <si>
    <t>3. Provoz (třetích 6 měsíců provozu)</t>
  </si>
  <si>
    <t>4. Provoz (čtvrtých 6 měsíců provozu)</t>
  </si>
  <si>
    <t>1. nájemné (prvních 6 měsíců provozu)</t>
  </si>
  <si>
    <t>3. nájemné (třetích 6 měsíců provozu)</t>
  </si>
  <si>
    <t>2.nájemné (druhých 6 měsíců provozu)</t>
  </si>
  <si>
    <t>4. nájemné (čtvrtých 6 měsíců provozu)</t>
  </si>
  <si>
    <t>nájem/6měsíců/dítě</t>
  </si>
  <si>
    <t>Dotace celkem</t>
  </si>
  <si>
    <t>Celkem</t>
  </si>
  <si>
    <t>zprovoznění</t>
  </si>
  <si>
    <t>nájem</t>
  </si>
  <si>
    <t>rekvalifikace</t>
  </si>
  <si>
    <t>příjemce</t>
  </si>
  <si>
    <t>částka na dítě vč DPH</t>
  </si>
  <si>
    <t>částka na dítě bez DPH</t>
  </si>
  <si>
    <t>Měrná jednotka</t>
  </si>
  <si>
    <t>Počet jednotek</t>
  </si>
  <si>
    <t>Jednotková cena</t>
  </si>
  <si>
    <t>Organizační složka státu a příspěvkové organizace státu</t>
  </si>
  <si>
    <t>EU podíl</t>
  </si>
  <si>
    <t>ESF</t>
  </si>
  <si>
    <t>Národní podíl</t>
  </si>
  <si>
    <t>Státní rozpočet</t>
  </si>
  <si>
    <t>Příjemce</t>
  </si>
  <si>
    <t>Právnické osoby vykonávající činnost škol a školských zařízení</t>
  </si>
  <si>
    <t>max. 10%</t>
  </si>
  <si>
    <t>min. 5%</t>
  </si>
  <si>
    <t>Územní samosprávné celky a jejich příspěvkové organizace</t>
  </si>
  <si>
    <t>Veřejné vysoké školy a výzkumné instituce</t>
  </si>
  <si>
    <t>Soukromoprávní subjekty vykonávající veřejně prospěšnou činnost</t>
  </si>
  <si>
    <t>Ostatní subjekty neobsažené ve výše uvedených kategoriích</t>
  </si>
  <si>
    <t>min. 15%</t>
  </si>
  <si>
    <t>Pravidla spolufinancování pro příjemce na území méně rozvinutých regionů</t>
  </si>
  <si>
    <t>Pravidla spolufinancování pro příjemce na území regionu hl. m. Prahy</t>
  </si>
  <si>
    <t>max. 45%</t>
  </si>
  <si>
    <t>Hlavní město Praha a jeho příspěvkové organizace</t>
  </si>
  <si>
    <t>min. 50%</t>
  </si>
  <si>
    <t>území</t>
  </si>
  <si>
    <t>Praha</t>
  </si>
  <si>
    <t>Dobrovolný svazek obcí dle zákona č.128/2000 Sb., o obcích</t>
  </si>
  <si>
    <t xml:space="preserve">Kraj, obec či jimi zřizovaná organizace </t>
  </si>
  <si>
    <t>Nestátní nezisková organizace</t>
  </si>
  <si>
    <t xml:space="preserve">Organizační složka státu či jí zřízená příspěvková organizace </t>
  </si>
  <si>
    <t>Poradenská a vzdělávací instituce</t>
  </si>
  <si>
    <t>Sociální partner</t>
  </si>
  <si>
    <t>Zaměstnavatel</t>
  </si>
  <si>
    <t>Vybudování</t>
  </si>
  <si>
    <t>Transformace</t>
  </si>
  <si>
    <t>Ano</t>
  </si>
  <si>
    <t>Ne</t>
  </si>
  <si>
    <t>Plátce</t>
  </si>
  <si>
    <t>Neplátce</t>
  </si>
  <si>
    <t>Celá ČR mimo Prahu</t>
  </si>
  <si>
    <t>Nárok na dotaci celkem</t>
  </si>
  <si>
    <t>Nájem za úplatu?</t>
  </si>
  <si>
    <t>Rekvalifikace pečujících osob?</t>
  </si>
  <si>
    <t>Plátce DPH?</t>
  </si>
  <si>
    <t>Vyúčtování fáze provozu</t>
  </si>
  <si>
    <t>Příjemci zbylo ze zálohy po vyúčtování</t>
  </si>
  <si>
    <t>Částka, kterou obdrží příjemce jako další platbu předfinancování na další fázi provozu</t>
  </si>
  <si>
    <t>NNO - Soukromoprávní subjekty vykonávající veřejně prospěšnou činnost</t>
  </si>
  <si>
    <r>
      <t xml:space="preserve">Jednotka </t>
    </r>
    <r>
      <rPr>
        <b/>
        <sz val="12"/>
        <color rgb="FF333333"/>
        <rFont val="Calibri"/>
        <family val="2"/>
        <charset val="238"/>
        <scheme val="minor"/>
      </rPr>
      <t>„nájemné zařízení péče o děti“</t>
    </r>
    <r>
      <rPr>
        <sz val="12"/>
        <color rgb="FF333333"/>
        <rFont val="Calibri"/>
        <family val="2"/>
        <charset val="238"/>
        <scheme val="minor"/>
      </rPr>
      <t xml:space="preserve"> je určena na úhradu nájemného prostor, ve kterých je poskytována služba péče o děti, přičemž se jedná o prostory najímané za úplatu. Jednotka je poskytována současně s jednotkou „procento obsazenosti v zařízení péče o děti“, a to vždy na 6 měsíců provozu (tj. monitorovací období). </t>
    </r>
  </si>
  <si>
    <t>20 053 vč. DPH, resp. 16 992 bez DPH (jednorázově)</t>
  </si>
  <si>
    <t>9 518 vč. DPH, resp. 8 279 Kč bez DPH (jednorázově)</t>
  </si>
  <si>
    <t>628 /dítě a půlrok</t>
  </si>
  <si>
    <t xml:space="preserve">56 Kč /půlrok -náklad na nájemné prostor za jedno místo v zařízení péče o děti vypočtený za každé jedno procento obsazenosti (bez DPH pro všechny typy příjemců) </t>
  </si>
  <si>
    <t>Veřejné vysoké školy (kromě státních vysokých škol) a výzkumné organizace (dle zákona č. 130/2002 Sb.)</t>
  </si>
  <si>
    <t>Soukromoprávní subjekt vykonávající veřejně prospěšnou činnost (o.p.s.,spolky, ústavy, církve a náboženské společnosti, nadace a nadační fondy, MAS, Hospodářská komora, Agrární komora, svazy, asociace)</t>
  </si>
  <si>
    <t>Organizační složka státu či příspěvková organizace státu, státní vysoké školy, školy a školská zařízení zřizovaná ministerstvy dle školského zákona (č. 561/2004 Sb.)</t>
  </si>
  <si>
    <t>Ostatní subjekty neobsažené ve výše uvedených kategoriích (obchodní společnosti, státní podniky, družstva, OSVČ, profesní komory)</t>
  </si>
  <si>
    <t xml:space="preserve">Rozpočet projektové žádosti </t>
  </si>
  <si>
    <t>Kalkulace zálohových plateb</t>
  </si>
  <si>
    <t>Kvalifikovaná pečující osoba</t>
  </si>
  <si>
    <t>Procento obsazenosti pro výpočet</t>
  </si>
  <si>
    <t xml:space="preserve">Právnická osoba vykonávající činnost škol a školských zařízení </t>
  </si>
  <si>
    <t>Územní samosprávný celek (mimo hl. m. Prahy) či jeho příspěvkové organizace (Kraje, obce, organizační složky krajů a obcí, příspěvkové organizace zřizované kraji a obcemi (s výjimkou škol a školských zařízení) a dobrovolné svazky obcí</t>
  </si>
  <si>
    <t>Zařízení péče o děti již podpořené z MPSV</t>
  </si>
  <si>
    <t>Dětská skupina již evidovaná u MPSV</t>
  </si>
  <si>
    <t>Zde zadejte obsazenost, kterou předpokládáte, že dosáhnete</t>
  </si>
  <si>
    <t>Obsazenost zařízení péče o děti (%)</t>
  </si>
  <si>
    <t>Zadejte způsob vzniku zařízení  či uvedení do provozu</t>
  </si>
  <si>
    <t>Zadejte kapacitu zařízení péče o děti (počet dětí: min. 5 - max. 24)</t>
  </si>
  <si>
    <t>Vymezení oprávněného žadatele</t>
  </si>
  <si>
    <t>Zadejte území realizace</t>
  </si>
  <si>
    <t>Vybudování zařízení péče o děti</t>
  </si>
  <si>
    <t>Transformace zařízení péče o děti</t>
  </si>
  <si>
    <t>Zadání základních parametrů zařízení péče o děti</t>
  </si>
  <si>
    <t xml:space="preserve">Zařízení péče o děti podle živnostenského zákona </t>
  </si>
  <si>
    <t xml:space="preserve">Hlavní město Praha
Městské části hl. m. Prahy
Organizace zřízené a založené hl. m. Prahou a městskými částmi hl. m. Prahy </t>
  </si>
  <si>
    <t>1. záloha (snížená x % spolufinancování bude vyplacena po podpisu právního aktu)</t>
  </si>
  <si>
    <t>2. záloha (snížená x % spolufinancování bude vyplacena při zahájení provozu)</t>
  </si>
  <si>
    <t>Spolufinancování v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</si>
</sst>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Kč&quot;;[Red]\-#,##0\ &quot;Kč&quot;"/>
    <numFmt numFmtId="44" formatCode="_-* #,##0.00\ &quot;Kč&quot;_-;\-* #,##0.00\ &quot;Kč&quot;_-;_-* &quot;-&quot;??\ &quot;Kč&quot;_-;_-@_-"/>
    <numFmt numFmtId="164" formatCode="#,##0\ &quot;Kč&quot;"/>
  </numFmts>
  <fonts count="29" x14ac:knownFonts="1">
    <font>
      <sz val="11"/>
      <color theme="1"/>
      <name val="Calibri"/>
      <family val="2"/>
      <charset val="238"/>
      <scheme val="minor"/>
    </font>
    <font>
      <b/>
      <sz val="11"/>
      <color theme="1"/>
      <name val="Calibri"/>
      <family val="2"/>
      <charset val="238"/>
      <scheme val="minor"/>
    </font>
    <font>
      <sz val="8"/>
      <color theme="1"/>
      <name val="Wingdings"/>
      <charset val="2"/>
    </font>
    <font>
      <sz val="11"/>
      <color theme="1"/>
      <name val="Arial"/>
      <family val="2"/>
      <charset val="238"/>
    </font>
    <font>
      <u/>
      <sz val="11"/>
      <color theme="10"/>
      <name val="Calibri"/>
      <family val="2"/>
      <charset val="238"/>
      <scheme val="minor"/>
    </font>
    <font>
      <sz val="14"/>
      <color rgb="FFFF0000"/>
      <name val="Calibri"/>
      <family val="2"/>
      <charset val="238"/>
      <scheme val="minor"/>
    </font>
    <font>
      <b/>
      <sz val="14"/>
      <color theme="1"/>
      <name val="Calibri"/>
      <family val="2"/>
      <charset val="238"/>
      <scheme val="minor"/>
    </font>
    <font>
      <sz val="11"/>
      <color theme="1"/>
      <name val="Cambria"/>
      <family val="1"/>
      <charset val="238"/>
    </font>
    <font>
      <sz val="11"/>
      <color rgb="FF333333"/>
      <name val="Calibri"/>
      <family val="2"/>
      <charset val="238"/>
      <scheme val="minor"/>
    </font>
    <font>
      <b/>
      <sz val="12"/>
      <color theme="1"/>
      <name val="Calibri"/>
      <family val="2"/>
      <charset val="238"/>
      <scheme val="minor"/>
    </font>
    <font>
      <sz val="12"/>
      <color theme="1"/>
      <name val="Calibri"/>
      <family val="2"/>
      <charset val="238"/>
      <scheme val="minor"/>
    </font>
    <font>
      <sz val="12"/>
      <color rgb="FF333333"/>
      <name val="Calibri"/>
      <family val="2"/>
      <charset val="238"/>
      <scheme val="minor"/>
    </font>
    <font>
      <b/>
      <sz val="12"/>
      <color rgb="FF333333"/>
      <name val="Calibri"/>
      <family val="2"/>
      <charset val="238"/>
      <scheme val="minor"/>
    </font>
    <font>
      <b/>
      <sz val="20"/>
      <color rgb="FFFF0000"/>
      <name val="Calibri"/>
      <family val="2"/>
      <charset val="238"/>
      <scheme val="minor"/>
    </font>
    <font>
      <sz val="11"/>
      <color theme="1"/>
      <name val="Calibri"/>
      <family val="2"/>
      <charset val="238"/>
      <scheme val="minor"/>
    </font>
    <font>
      <b/>
      <sz val="14"/>
      <color theme="4"/>
      <name val="Calibri"/>
      <family val="2"/>
      <charset val="238"/>
      <scheme val="minor"/>
    </font>
    <font>
      <b/>
      <sz val="11"/>
      <color theme="4"/>
      <name val="Calibri"/>
      <family val="2"/>
      <charset val="238"/>
      <scheme val="minor"/>
    </font>
    <font>
      <sz val="10"/>
      <color theme="1"/>
      <name val="Arial"/>
      <family val="2"/>
      <charset val="238"/>
    </font>
    <font>
      <sz val="10"/>
      <color rgb="FF1F497D"/>
      <name val="Calibri"/>
      <family val="2"/>
      <charset val="238"/>
    </font>
    <font>
      <b/>
      <sz val="12"/>
      <color theme="5" tint="-0.499984740745262"/>
      <name val="Calibri"/>
      <family val="2"/>
      <charset val="238"/>
      <scheme val="minor"/>
    </font>
    <font>
      <b/>
      <sz val="11"/>
      <color theme="5" tint="-0.499984740745262"/>
      <name val="Calibri"/>
      <family val="2"/>
      <charset val="238"/>
      <scheme val="minor"/>
    </font>
    <font>
      <i/>
      <sz val="10"/>
      <color theme="1"/>
      <name val="Calibri"/>
      <family val="2"/>
      <charset val="238"/>
      <scheme val="minor"/>
    </font>
    <font>
      <sz val="11"/>
      <color theme="0"/>
      <name val="Calibri"/>
      <family val="2"/>
      <charset val="238"/>
      <scheme val="minor"/>
    </font>
    <font>
      <sz val="11"/>
      <name val="Calibri"/>
      <family val="2"/>
      <charset val="238"/>
      <scheme val="minor"/>
    </font>
    <font>
      <b/>
      <sz val="16"/>
      <name val="Calibri"/>
      <family val="2"/>
      <charset val="238"/>
      <scheme val="minor"/>
    </font>
    <font>
      <sz val="10"/>
      <name val="Calibri"/>
      <family val="2"/>
      <charset val="238"/>
    </font>
    <font>
      <i/>
      <sz val="10"/>
      <name val="Arial"/>
      <family val="2"/>
      <charset val="238"/>
    </font>
    <font>
      <sz val="11"/>
      <color theme="4" tint="0.59999389629810485"/>
      <name val="Calibri"/>
      <family val="2"/>
      <charset val="238"/>
      <scheme val="minor"/>
    </font>
    <font>
      <sz val="11"/>
      <color theme="1"/>
      <name val="Symbol"/>
      <family val="1"/>
      <charset val="2"/>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left style="thin">
        <color auto="1"/>
      </left>
      <right style="double">
        <color auto="1"/>
      </right>
      <top style="thin">
        <color auto="1"/>
      </top>
      <bottom style="double">
        <color auto="1"/>
      </bottom>
      <diagonal/>
    </border>
    <border>
      <left style="double">
        <color auto="1"/>
      </left>
      <right/>
      <top/>
      <bottom style="double">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diagonalUp="1" diagonalDown="1">
      <left style="double">
        <color auto="1"/>
      </left>
      <right style="double">
        <color auto="1"/>
      </right>
      <top style="thin">
        <color auto="1"/>
      </top>
      <bottom style="thin">
        <color auto="1"/>
      </bottom>
      <diagonal style="double">
        <color auto="1"/>
      </diagonal>
    </border>
  </borders>
  <cellStyleXfs count="3">
    <xf numFmtId="0" fontId="0" fillId="0" borderId="0"/>
    <xf numFmtId="0" fontId="4" fillId="0" borderId="0" applyNumberFormat="0" applyFill="0" applyBorder="0" applyAlignment="0" applyProtection="0"/>
    <xf numFmtId="44" fontId="14" fillId="0" borderId="0" applyFont="0" applyFill="0" applyBorder="0" applyAlignment="0" applyProtection="0"/>
  </cellStyleXfs>
  <cellXfs count="159">
    <xf numFmtId="0" fontId="0" fillId="0" borderId="0" xfId="0"/>
    <xf numFmtId="0" fontId="0" fillId="0" borderId="0" xfId="0" applyAlignment="1">
      <alignment wrapText="1"/>
    </xf>
    <xf numFmtId="0" fontId="1" fillId="0" borderId="0" xfId="0" applyFont="1"/>
    <xf numFmtId="0" fontId="2" fillId="0" borderId="0" xfId="0" applyFont="1" applyAlignment="1">
      <alignment horizontal="left" vertical="center" indent="5"/>
    </xf>
    <xf numFmtId="0" fontId="3" fillId="0" borderId="0" xfId="0" applyFont="1"/>
    <xf numFmtId="0" fontId="4" fillId="0" borderId="0" xfId="1" applyAlignment="1">
      <alignment horizontal="justify" vertical="center"/>
    </xf>
    <xf numFmtId="0" fontId="0" fillId="0" borderId="0" xfId="0" applyAlignment="1"/>
    <xf numFmtId="9" fontId="0" fillId="0" borderId="0" xfId="0" applyNumberFormat="1"/>
    <xf numFmtId="0" fontId="0" fillId="0" borderId="0" xfId="0" applyAlignment="1">
      <alignment horizontal="left" vertical="center" wrapText="1"/>
    </xf>
    <xf numFmtId="0" fontId="0" fillId="0" borderId="7" xfId="0" applyBorder="1" applyAlignment="1">
      <alignment horizontal="left" vertical="center" wrapText="1"/>
    </xf>
    <xf numFmtId="9" fontId="0" fillId="0" borderId="1" xfId="0" applyNumberFormat="1" applyBorder="1" applyAlignment="1">
      <alignment horizontal="center" vertical="center"/>
    </xf>
    <xf numFmtId="9" fontId="0" fillId="0" borderId="8" xfId="0" applyNumberFormat="1" applyBorder="1" applyAlignment="1">
      <alignment horizontal="center" vertical="center"/>
    </xf>
    <xf numFmtId="0" fontId="0" fillId="0" borderId="9" xfId="0" applyBorder="1" applyAlignment="1">
      <alignment horizontal="left" vertical="center" wrapText="1"/>
    </xf>
    <xf numFmtId="9" fontId="0" fillId="0" borderId="10" xfId="0" applyNumberFormat="1" applyBorder="1" applyAlignment="1">
      <alignment horizontal="center" vertical="center"/>
    </xf>
    <xf numFmtId="9" fontId="0" fillId="0" borderId="11" xfId="0" applyNumberFormat="1" applyBorder="1" applyAlignment="1">
      <alignment horizontal="center" vertical="center"/>
    </xf>
    <xf numFmtId="0" fontId="0" fillId="0" borderId="17" xfId="0" applyBorder="1" applyAlignment="1">
      <alignment horizontal="left" vertical="center" wrapText="1"/>
    </xf>
    <xf numFmtId="9" fontId="0" fillId="0" borderId="2" xfId="0" applyNumberFormat="1" applyBorder="1" applyAlignment="1">
      <alignment horizontal="center" vertical="center"/>
    </xf>
    <xf numFmtId="9" fontId="0" fillId="0" borderId="18" xfId="0" applyNumberFormat="1" applyBorder="1" applyAlignment="1">
      <alignment horizontal="center" vertical="center"/>
    </xf>
    <xf numFmtId="0" fontId="0" fillId="0" borderId="12" xfId="0" applyBorder="1" applyAlignment="1">
      <alignment horizontal="left" vertical="center" wrapText="1"/>
    </xf>
    <xf numFmtId="9" fontId="0" fillId="0" borderId="3" xfId="0" applyNumberFormat="1" applyBorder="1" applyAlignment="1">
      <alignment horizontal="center" vertical="center"/>
    </xf>
    <xf numFmtId="9" fontId="0" fillId="0" borderId="13" xfId="0" applyNumberFormat="1" applyBorder="1" applyAlignment="1">
      <alignment horizontal="center" vertical="center"/>
    </xf>
    <xf numFmtId="0" fontId="7" fillId="0" borderId="0" xfId="0" applyFont="1" applyAlignment="1">
      <alignment vertical="center" wrapText="1"/>
    </xf>
    <xf numFmtId="0" fontId="0" fillId="0" borderId="0" xfId="0" applyAlignment="1">
      <alignment horizontal="center" vertical="center"/>
    </xf>
    <xf numFmtId="0" fontId="0" fillId="0" borderId="0" xfId="0" applyProtection="1">
      <protection locked="0"/>
    </xf>
    <xf numFmtId="0" fontId="5" fillId="0" borderId="0" xfId="0" applyFont="1" applyProtection="1">
      <protection hidden="1"/>
    </xf>
    <xf numFmtId="0" fontId="0" fillId="0" borderId="0" xfId="0" applyProtection="1">
      <protection hidden="1"/>
    </xf>
    <xf numFmtId="0" fontId="0" fillId="0" borderId="0" xfId="0" applyBorder="1" applyAlignment="1">
      <alignment wrapText="1"/>
    </xf>
    <xf numFmtId="0" fontId="0" fillId="0" borderId="4" xfId="0" applyFont="1" applyBorder="1"/>
    <xf numFmtId="0" fontId="0" fillId="0" borderId="7" xfId="0" applyFont="1" applyBorder="1" applyAlignment="1">
      <alignment horizontal="center" vertical="center"/>
    </xf>
    <xf numFmtId="0" fontId="8" fillId="0" borderId="1" xfId="0" applyFont="1" applyBorder="1" applyAlignment="1">
      <alignment vertical="center" wrapText="1" shrinkToFit="1"/>
    </xf>
    <xf numFmtId="0" fontId="0" fillId="0" borderId="9" xfId="0" applyFont="1" applyBorder="1" applyAlignment="1">
      <alignment horizontal="center"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164" fontId="10" fillId="0" borderId="1"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0" fontId="10" fillId="0" borderId="1" xfId="0" applyFont="1" applyBorder="1" applyAlignment="1">
      <alignment horizontal="left" vertical="center" wrapText="1" shrinkToFit="1"/>
    </xf>
    <xf numFmtId="6" fontId="10" fillId="0" borderId="1" xfId="0" applyNumberFormat="1" applyFont="1" applyBorder="1" applyAlignment="1">
      <alignment vertical="center" wrapText="1" shrinkToFit="1"/>
    </xf>
    <xf numFmtId="0" fontId="10" fillId="0" borderId="1" xfId="0" applyFont="1" applyBorder="1" applyAlignment="1">
      <alignment vertical="center" wrapText="1" shrinkToFit="1"/>
    </xf>
    <xf numFmtId="164" fontId="10" fillId="0" borderId="1" xfId="0" applyNumberFormat="1" applyFont="1" applyBorder="1" applyAlignment="1">
      <alignment horizontal="center" vertical="center" wrapText="1" shrinkToFit="1"/>
    </xf>
    <xf numFmtId="164" fontId="10" fillId="0" borderId="8" xfId="0" applyNumberFormat="1" applyFont="1" applyBorder="1" applyAlignment="1">
      <alignment horizontal="center" vertical="center" wrapText="1" shrinkToFit="1"/>
    </xf>
    <xf numFmtId="0" fontId="10" fillId="0" borderId="10" xfId="0" applyFont="1" applyBorder="1" applyAlignment="1">
      <alignment vertical="center"/>
    </xf>
    <xf numFmtId="0" fontId="10" fillId="0" borderId="10" xfId="0" applyFont="1" applyBorder="1" applyAlignment="1">
      <alignment vertical="center" wrapText="1"/>
    </xf>
    <xf numFmtId="164" fontId="10" fillId="0" borderId="10"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3" fillId="0" borderId="0" xfId="0" applyFont="1"/>
    <xf numFmtId="0" fontId="15" fillId="0" borderId="0" xfId="0" applyFont="1" applyProtection="1">
      <protection hidden="1"/>
    </xf>
    <xf numFmtId="0" fontId="1" fillId="0" borderId="0" xfId="0" applyFont="1" applyFill="1" applyBorder="1" applyProtection="1">
      <protection hidden="1"/>
    </xf>
    <xf numFmtId="0" fontId="1" fillId="0" borderId="0" xfId="0" applyFont="1" applyBorder="1" applyProtection="1">
      <protection hidden="1"/>
    </xf>
    <xf numFmtId="0" fontId="1" fillId="6" borderId="0" xfId="0" applyFont="1" applyFill="1" applyBorder="1" applyProtection="1">
      <protection hidden="1"/>
    </xf>
    <xf numFmtId="0" fontId="1" fillId="6" borderId="0" xfId="0" applyFont="1" applyFill="1" applyBorder="1" applyAlignment="1" applyProtection="1">
      <alignment vertical="center"/>
      <protection hidden="1"/>
    </xf>
    <xf numFmtId="164" fontId="1" fillId="6" borderId="0" xfId="0" applyNumberFormat="1" applyFont="1" applyFill="1" applyBorder="1" applyAlignment="1" applyProtection="1">
      <alignment horizontal="right" vertical="center"/>
      <protection hidden="1"/>
    </xf>
    <xf numFmtId="0" fontId="1" fillId="5" borderId="22" xfId="0" applyFont="1" applyFill="1" applyBorder="1" applyAlignment="1" applyProtection="1">
      <alignment horizontal="center" vertical="center"/>
      <protection hidden="1"/>
    </xf>
    <xf numFmtId="0" fontId="1" fillId="5" borderId="22" xfId="0" applyFont="1" applyFill="1" applyBorder="1" applyAlignment="1" applyProtection="1">
      <alignment horizontal="center" vertical="center" wrapText="1"/>
      <protection hidden="1"/>
    </xf>
    <xf numFmtId="0" fontId="0" fillId="8" borderId="34" xfId="0" applyFont="1" applyFill="1" applyBorder="1" applyProtection="1">
      <protection hidden="1"/>
    </xf>
    <xf numFmtId="0" fontId="0" fillId="4" borderId="34" xfId="0" applyFont="1" applyFill="1" applyBorder="1" applyAlignment="1" applyProtection="1">
      <alignment horizontal="center"/>
      <protection hidden="1"/>
    </xf>
    <xf numFmtId="164" fontId="0" fillId="4" borderId="34" xfId="0" applyNumberFormat="1" applyFont="1" applyFill="1" applyBorder="1" applyProtection="1">
      <protection hidden="1"/>
    </xf>
    <xf numFmtId="0" fontId="0" fillId="8" borderId="35" xfId="0" applyFont="1" applyFill="1" applyBorder="1" applyProtection="1">
      <protection hidden="1"/>
    </xf>
    <xf numFmtId="164" fontId="0" fillId="4" borderId="35" xfId="0" applyNumberFormat="1" applyFont="1" applyFill="1" applyBorder="1" applyProtection="1">
      <protection hidden="1"/>
    </xf>
    <xf numFmtId="0" fontId="0" fillId="4" borderId="35" xfId="0" applyFont="1" applyFill="1" applyBorder="1" applyAlignment="1" applyProtection="1">
      <alignment horizontal="center"/>
      <protection hidden="1"/>
    </xf>
    <xf numFmtId="0" fontId="0" fillId="4" borderId="35" xfId="0" applyFont="1" applyFill="1" applyBorder="1" applyProtection="1">
      <protection hidden="1"/>
    </xf>
    <xf numFmtId="0" fontId="0" fillId="4" borderId="36" xfId="0" applyFont="1" applyFill="1" applyBorder="1" applyProtection="1">
      <protection hidden="1"/>
    </xf>
    <xf numFmtId="164" fontId="0" fillId="4" borderId="36" xfId="0" applyNumberFormat="1" applyFont="1" applyFill="1" applyBorder="1" applyAlignment="1" applyProtection="1">
      <alignment horizontal="right" vertical="center"/>
      <protection hidden="1"/>
    </xf>
    <xf numFmtId="0" fontId="0" fillId="8" borderId="36" xfId="0" applyFont="1" applyFill="1" applyBorder="1" applyAlignment="1" applyProtection="1">
      <protection hidden="1"/>
    </xf>
    <xf numFmtId="0" fontId="9" fillId="8" borderId="22" xfId="0" applyFont="1" applyFill="1" applyBorder="1" applyAlignment="1" applyProtection="1">
      <alignment horizontal="left" vertical="center"/>
      <protection hidden="1"/>
    </xf>
    <xf numFmtId="0" fontId="9" fillId="8" borderId="22" xfId="0" applyFont="1" applyFill="1" applyBorder="1" applyProtection="1">
      <protection hidden="1"/>
    </xf>
    <xf numFmtId="0" fontId="9" fillId="4" borderId="22" xfId="0" applyFont="1" applyFill="1" applyBorder="1" applyProtection="1">
      <protection hidden="1"/>
    </xf>
    <xf numFmtId="0" fontId="9" fillId="4" borderId="22" xfId="0" applyFont="1" applyFill="1" applyBorder="1" applyAlignment="1" applyProtection="1">
      <alignment vertical="center"/>
      <protection hidden="1"/>
    </xf>
    <xf numFmtId="164" fontId="9" fillId="4" borderId="22" xfId="0" applyNumberFormat="1" applyFont="1" applyFill="1" applyBorder="1" applyAlignment="1" applyProtection="1">
      <alignment horizontal="center" vertical="center"/>
      <protection hidden="1"/>
    </xf>
    <xf numFmtId="164" fontId="0" fillId="4" borderId="35" xfId="2" applyNumberFormat="1" applyFont="1" applyFill="1" applyBorder="1" applyAlignment="1" applyProtection="1">
      <alignment horizontal="right"/>
      <protection hidden="1"/>
    </xf>
    <xf numFmtId="164" fontId="0" fillId="4" borderId="35" xfId="0" applyNumberFormat="1" applyFont="1" applyFill="1" applyBorder="1" applyAlignment="1" applyProtection="1">
      <alignment horizontal="right"/>
      <protection hidden="1"/>
    </xf>
    <xf numFmtId="0" fontId="17" fillId="0" borderId="0" xfId="0" applyFont="1" applyAlignment="1">
      <alignment vertical="center"/>
    </xf>
    <xf numFmtId="0" fontId="0" fillId="8" borderId="35" xfId="0" applyFont="1" applyFill="1" applyBorder="1" applyAlignment="1" applyProtection="1">
      <protection hidden="1"/>
    </xf>
    <xf numFmtId="9" fontId="20" fillId="7" borderId="36" xfId="0" applyNumberFormat="1" applyFont="1" applyFill="1" applyBorder="1" applyAlignment="1" applyProtection="1">
      <alignment horizontal="center" vertical="center"/>
      <protection locked="0"/>
    </xf>
    <xf numFmtId="0" fontId="16" fillId="0" borderId="0" xfId="0" applyFont="1" applyProtection="1">
      <protection hidden="1"/>
    </xf>
    <xf numFmtId="0" fontId="1" fillId="5" borderId="31" xfId="0" applyFont="1" applyFill="1" applyBorder="1" applyAlignment="1" applyProtection="1">
      <alignment horizontal="center" vertical="center" wrapText="1"/>
      <protection hidden="1"/>
    </xf>
    <xf numFmtId="0" fontId="1" fillId="5" borderId="32" xfId="0" applyFont="1" applyFill="1" applyBorder="1" applyAlignment="1" applyProtection="1">
      <alignment horizontal="center" vertical="center"/>
      <protection hidden="1"/>
    </xf>
    <xf numFmtId="0" fontId="1" fillId="5" borderId="32" xfId="0" applyFont="1" applyFill="1" applyBorder="1" applyAlignment="1" applyProtection="1">
      <alignment horizontal="center" vertical="center" wrapText="1"/>
      <protection hidden="1"/>
    </xf>
    <xf numFmtId="0" fontId="1" fillId="5" borderId="33" xfId="0" applyFont="1" applyFill="1" applyBorder="1" applyAlignment="1" applyProtection="1">
      <alignment horizontal="center" vertical="center" wrapText="1"/>
      <protection hidden="1"/>
    </xf>
    <xf numFmtId="164" fontId="0" fillId="4" borderId="37" xfId="0" applyNumberFormat="1" applyFont="1" applyFill="1" applyBorder="1" applyAlignment="1" applyProtection="1">
      <alignment horizontal="center" vertical="center"/>
      <protection hidden="1"/>
    </xf>
    <xf numFmtId="0" fontId="0" fillId="8" borderId="24" xfId="0" applyFill="1" applyBorder="1" applyAlignment="1" applyProtection="1">
      <alignment horizontal="left" vertical="center"/>
      <protection hidden="1"/>
    </xf>
    <xf numFmtId="164" fontId="0" fillId="4" borderId="35" xfId="0" applyNumberFormat="1" applyFont="1" applyFill="1" applyBorder="1" applyAlignment="1" applyProtection="1">
      <alignment horizontal="center" vertical="center"/>
      <protection hidden="1"/>
    </xf>
    <xf numFmtId="164" fontId="0" fillId="0" borderId="0" xfId="0" applyNumberFormat="1" applyProtection="1">
      <protection hidden="1"/>
    </xf>
    <xf numFmtId="0" fontId="0" fillId="8" borderId="24" xfId="0" applyFill="1" applyBorder="1" applyAlignment="1" applyProtection="1">
      <alignment horizontal="left" vertical="center" wrapText="1"/>
      <protection hidden="1"/>
    </xf>
    <xf numFmtId="164" fontId="0" fillId="4" borderId="36" xfId="0" applyNumberFormat="1" applyFont="1" applyFill="1" applyBorder="1" applyAlignment="1" applyProtection="1">
      <alignment horizontal="center" vertical="center"/>
      <protection hidden="1"/>
    </xf>
    <xf numFmtId="0" fontId="18" fillId="0" borderId="0" xfId="0" applyFont="1" applyAlignment="1" applyProtection="1">
      <alignment vertical="center" wrapText="1"/>
      <protection hidden="1"/>
    </xf>
    <xf numFmtId="3" fontId="0" fillId="4" borderId="35" xfId="0" applyNumberFormat="1" applyFill="1" applyBorder="1" applyAlignment="1" applyProtection="1">
      <alignment horizontal="center" vertical="center"/>
      <protection hidden="1"/>
    </xf>
    <xf numFmtId="0" fontId="0" fillId="8" borderId="24" xfId="0" applyFill="1" applyBorder="1" applyAlignment="1" applyProtection="1">
      <alignment horizontal="left"/>
      <protection hidden="1"/>
    </xf>
    <xf numFmtId="164" fontId="0" fillId="4" borderId="38" xfId="0" applyNumberFormat="1" applyFill="1" applyBorder="1" applyAlignment="1" applyProtection="1">
      <alignment horizontal="center" vertical="center"/>
      <protection hidden="1"/>
    </xf>
    <xf numFmtId="164" fontId="0" fillId="4" borderId="34" xfId="0" applyNumberFormat="1" applyFill="1" applyBorder="1" applyAlignment="1" applyProtection="1">
      <alignment horizontal="center" vertical="center"/>
      <protection hidden="1"/>
    </xf>
    <xf numFmtId="0" fontId="0" fillId="8" borderId="39" xfId="0" applyFill="1" applyBorder="1" applyAlignment="1" applyProtection="1">
      <alignment horizontal="left" vertical="center"/>
      <protection hidden="1"/>
    </xf>
    <xf numFmtId="0" fontId="0" fillId="8" borderId="23" xfId="0" applyFill="1" applyBorder="1" applyAlignment="1" applyProtection="1">
      <alignment horizontal="left" vertical="center" wrapText="1"/>
      <protection hidden="1"/>
    </xf>
    <xf numFmtId="0" fontId="23" fillId="0" borderId="0" xfId="0" applyFont="1" applyProtection="1">
      <protection hidden="1"/>
    </xf>
    <xf numFmtId="0" fontId="23" fillId="0" borderId="0" xfId="0" applyFont="1" applyProtection="1">
      <protection locked="0"/>
    </xf>
    <xf numFmtId="0" fontId="24" fillId="0" borderId="0" xfId="0" applyFont="1" applyProtection="1">
      <protection hidden="1"/>
    </xf>
    <xf numFmtId="0" fontId="25" fillId="0" borderId="0" xfId="0" applyFont="1" applyAlignment="1" applyProtection="1">
      <alignment vertical="center" wrapText="1"/>
      <protection hidden="1"/>
    </xf>
    <xf numFmtId="1" fontId="22" fillId="0" borderId="0" xfId="0" applyNumberFormat="1" applyFont="1"/>
    <xf numFmtId="164" fontId="27" fillId="4" borderId="36" xfId="0" applyNumberFormat="1" applyFont="1" applyFill="1" applyBorder="1" applyAlignment="1" applyProtection="1">
      <alignment horizontal="right" vertical="center"/>
      <protection hidden="1"/>
    </xf>
    <xf numFmtId="1" fontId="20" fillId="7" borderId="36" xfId="0" applyNumberFormat="1" applyFont="1" applyFill="1" applyBorder="1" applyAlignment="1" applyProtection="1">
      <alignment horizontal="center" vertical="center"/>
      <protection locked="0"/>
    </xf>
    <xf numFmtId="2" fontId="0" fillId="0" borderId="0" xfId="0" applyNumberFormat="1" applyProtection="1">
      <protection hidden="1"/>
    </xf>
    <xf numFmtId="164" fontId="0" fillId="4" borderId="34" xfId="0" applyNumberFormat="1" applyFont="1" applyFill="1" applyBorder="1" applyAlignment="1" applyProtection="1">
      <alignment horizontal="right"/>
      <protection hidden="1"/>
    </xf>
    <xf numFmtId="0" fontId="0" fillId="0" borderId="0" xfId="0" applyFont="1" applyProtection="1">
      <protection locked="0"/>
    </xf>
    <xf numFmtId="0" fontId="0" fillId="0" borderId="0" xfId="0" applyFont="1" applyProtection="1">
      <protection hidden="1"/>
    </xf>
    <xf numFmtId="0" fontId="23" fillId="0" borderId="0" xfId="0" applyFont="1" applyFill="1" applyProtection="1">
      <protection hidden="1"/>
    </xf>
    <xf numFmtId="0" fontId="23" fillId="0" borderId="0" xfId="0" applyFont="1" applyFill="1" applyProtection="1">
      <protection locked="0"/>
    </xf>
    <xf numFmtId="164" fontId="23" fillId="0" borderId="0" xfId="0" applyNumberFormat="1" applyFont="1" applyFill="1" applyProtection="1">
      <protection hidden="1"/>
    </xf>
    <xf numFmtId="0" fontId="0" fillId="0" borderId="0" xfId="0" applyFont="1" applyFill="1" applyProtection="1">
      <protection hidden="1"/>
    </xf>
    <xf numFmtId="0" fontId="0" fillId="0" borderId="0" xfId="0" applyFont="1" applyFill="1" applyProtection="1">
      <protection locked="0"/>
    </xf>
    <xf numFmtId="164" fontId="23" fillId="0" borderId="0" xfId="0" applyNumberFormat="1" applyFont="1" applyFill="1" applyProtection="1">
      <protection locked="0"/>
    </xf>
    <xf numFmtId="0" fontId="26" fillId="0" borderId="0" xfId="0" applyFont="1" applyFill="1" applyProtection="1">
      <protection locked="0"/>
    </xf>
    <xf numFmtId="0" fontId="0" fillId="0" borderId="0" xfId="0" applyFill="1" applyProtection="1">
      <protection locked="0"/>
    </xf>
    <xf numFmtId="0" fontId="28" fillId="0" borderId="0" xfId="0" applyFont="1" applyFill="1" applyProtection="1">
      <protection hidden="1"/>
    </xf>
    <xf numFmtId="0" fontId="19" fillId="7" borderId="26" xfId="0" applyFont="1" applyFill="1" applyBorder="1" applyAlignment="1" applyProtection="1">
      <alignment horizontal="center" vertical="center"/>
      <protection locked="0"/>
    </xf>
    <xf numFmtId="0" fontId="19" fillId="7" borderId="29" xfId="0" applyFont="1" applyFill="1" applyBorder="1" applyAlignment="1" applyProtection="1">
      <alignment horizontal="center" vertical="center"/>
      <protection locked="0"/>
    </xf>
    <xf numFmtId="0" fontId="19" fillId="7" borderId="32" xfId="0" applyFont="1" applyFill="1" applyBorder="1" applyAlignment="1" applyProtection="1">
      <alignment horizontal="left" vertical="center" wrapText="1"/>
      <protection locked="0"/>
    </xf>
    <xf numFmtId="0" fontId="19" fillId="7" borderId="28" xfId="0" applyFont="1" applyFill="1" applyBorder="1" applyAlignment="1" applyProtection="1">
      <alignment horizontal="left" vertical="center" wrapText="1"/>
      <protection locked="0"/>
    </xf>
    <xf numFmtId="0" fontId="19" fillId="7" borderId="25" xfId="0" applyFont="1" applyFill="1" applyBorder="1" applyAlignment="1" applyProtection="1">
      <alignment horizontal="center" vertical="center"/>
      <protection locked="0"/>
    </xf>
    <xf numFmtId="0" fontId="19" fillId="7" borderId="27" xfId="0" applyFont="1" applyFill="1" applyBorder="1" applyAlignment="1" applyProtection="1">
      <alignment horizontal="center" vertical="center"/>
      <protection locked="0"/>
    </xf>
    <xf numFmtId="0" fontId="19" fillId="7" borderId="32" xfId="0" applyFont="1" applyFill="1" applyBorder="1" applyAlignment="1" applyProtection="1">
      <alignment horizontal="center" vertical="center" wrapText="1"/>
      <protection locked="0"/>
    </xf>
    <xf numFmtId="0" fontId="19" fillId="7" borderId="28" xfId="0" applyFont="1" applyFill="1" applyBorder="1" applyAlignment="1" applyProtection="1">
      <alignment horizontal="center" vertical="center" wrapText="1"/>
      <protection locked="0"/>
    </xf>
    <xf numFmtId="2" fontId="0" fillId="4" borderId="23" xfId="0" applyNumberFormat="1" applyFill="1" applyBorder="1" applyAlignment="1" applyProtection="1">
      <alignment horizontal="center" vertical="center"/>
      <protection hidden="1"/>
    </xf>
    <xf numFmtId="2" fontId="0" fillId="4" borderId="40" xfId="0" applyNumberFormat="1" applyFill="1" applyBorder="1" applyAlignment="1" applyProtection="1">
      <alignment horizontal="center" vertical="center"/>
      <protection hidden="1"/>
    </xf>
    <xf numFmtId="2" fontId="0" fillId="4" borderId="41" xfId="0" applyNumberFormat="1" applyFill="1" applyBorder="1" applyAlignment="1" applyProtection="1">
      <alignment horizontal="center" vertical="center"/>
      <protection hidden="1"/>
    </xf>
    <xf numFmtId="2" fontId="21" fillId="4" borderId="39" xfId="0" applyNumberFormat="1" applyFont="1" applyFill="1" applyBorder="1" applyAlignment="1" applyProtection="1">
      <alignment horizontal="left" vertical="center" wrapText="1"/>
      <protection hidden="1"/>
    </xf>
    <xf numFmtId="2" fontId="21" fillId="4" borderId="50" xfId="0" applyNumberFormat="1" applyFont="1" applyFill="1" applyBorder="1" applyAlignment="1" applyProtection="1">
      <alignment horizontal="left" vertical="center" wrapText="1"/>
      <protection hidden="1"/>
    </xf>
    <xf numFmtId="2" fontId="21" fillId="4" borderId="51" xfId="0" applyNumberFormat="1" applyFont="1" applyFill="1" applyBorder="1" applyAlignment="1" applyProtection="1">
      <alignment horizontal="left" vertical="center" wrapText="1"/>
      <protection hidden="1"/>
    </xf>
    <xf numFmtId="2" fontId="1" fillId="7" borderId="44" xfId="0" applyNumberFormat="1" applyFont="1" applyFill="1" applyBorder="1" applyAlignment="1" applyProtection="1">
      <alignment horizontal="left" vertical="center" wrapText="1"/>
      <protection hidden="1"/>
    </xf>
    <xf numFmtId="2" fontId="1" fillId="7" borderId="45" xfId="0" applyNumberFormat="1" applyFont="1" applyFill="1" applyBorder="1" applyAlignment="1" applyProtection="1">
      <alignment horizontal="left" vertical="center" wrapText="1"/>
      <protection hidden="1"/>
    </xf>
    <xf numFmtId="2" fontId="1" fillId="7" borderId="46" xfId="0" applyNumberFormat="1" applyFont="1" applyFill="1" applyBorder="1" applyAlignment="1" applyProtection="1">
      <alignment horizontal="left" vertical="center" wrapText="1"/>
      <protection hidden="1"/>
    </xf>
    <xf numFmtId="2" fontId="21" fillId="4" borderId="47" xfId="0" applyNumberFormat="1" applyFont="1" applyFill="1" applyBorder="1" applyAlignment="1" applyProtection="1">
      <alignment horizontal="left" vertical="center" wrapText="1"/>
      <protection hidden="1"/>
    </xf>
    <xf numFmtId="2" fontId="21" fillId="4" borderId="48" xfId="0" applyNumberFormat="1" applyFont="1" applyFill="1" applyBorder="1" applyAlignment="1" applyProtection="1">
      <alignment horizontal="left" vertical="center" wrapText="1"/>
      <protection hidden="1"/>
    </xf>
    <xf numFmtId="2" fontId="21" fillId="4" borderId="49" xfId="0" applyNumberFormat="1" applyFont="1" applyFill="1" applyBorder="1" applyAlignment="1" applyProtection="1">
      <alignment horizontal="left" vertical="center" wrapText="1"/>
      <protection hidden="1"/>
    </xf>
    <xf numFmtId="0" fontId="19" fillId="7" borderId="31" xfId="0" applyFont="1" applyFill="1" applyBorder="1" applyAlignment="1" applyProtection="1">
      <alignment horizontal="center" vertical="center" wrapText="1"/>
      <protection locked="0"/>
    </xf>
    <xf numFmtId="0" fontId="19" fillId="7" borderId="30" xfId="0" applyFont="1" applyFill="1" applyBorder="1" applyAlignment="1" applyProtection="1">
      <alignment horizontal="center" vertical="center" wrapText="1"/>
      <protection locked="0"/>
    </xf>
    <xf numFmtId="164" fontId="21" fillId="4" borderId="23" xfId="0" applyNumberFormat="1" applyFont="1" applyFill="1" applyBorder="1" applyAlignment="1" applyProtection="1">
      <alignment horizontal="left" vertical="center" wrapText="1"/>
      <protection hidden="1"/>
    </xf>
    <xf numFmtId="164" fontId="21" fillId="4" borderId="40" xfId="0" applyNumberFormat="1" applyFont="1" applyFill="1" applyBorder="1" applyAlignment="1" applyProtection="1">
      <alignment horizontal="left" vertical="center" wrapText="1"/>
      <protection hidden="1"/>
    </xf>
    <xf numFmtId="164" fontId="21" fillId="4" borderId="41" xfId="0" applyNumberFormat="1" applyFont="1" applyFill="1" applyBorder="1" applyAlignment="1" applyProtection="1">
      <alignment horizontal="left" vertical="center" wrapText="1"/>
      <protection hidden="1"/>
    </xf>
    <xf numFmtId="0" fontId="21" fillId="4" borderId="24" xfId="0" applyFont="1" applyFill="1" applyBorder="1" applyAlignment="1" applyProtection="1">
      <alignment horizontal="left" vertical="center" wrapText="1"/>
      <protection hidden="1"/>
    </xf>
    <xf numFmtId="0" fontId="21" fillId="4" borderId="42" xfId="0" applyFont="1" applyFill="1" applyBorder="1" applyAlignment="1" applyProtection="1">
      <alignment horizontal="left" vertical="center" wrapText="1"/>
      <protection hidden="1"/>
    </xf>
    <xf numFmtId="0" fontId="21" fillId="4" borderId="43" xfId="0" applyFont="1" applyFill="1" applyBorder="1" applyAlignment="1" applyProtection="1">
      <alignment horizontal="left" vertical="center" wrapText="1"/>
      <protection hidden="1"/>
    </xf>
    <xf numFmtId="0" fontId="10" fillId="0" borderId="1" xfId="0" applyFont="1" applyBorder="1" applyAlignment="1">
      <alignment vertical="center" wrapTex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8" borderId="52" xfId="0" applyFont="1" applyFill="1" applyBorder="1" applyProtection="1">
      <protection hidden="1"/>
    </xf>
    <xf numFmtId="0" fontId="0" fillId="4" borderId="52" xfId="0" applyFont="1" applyFill="1" applyBorder="1" applyAlignment="1" applyProtection="1">
      <alignment horizontal="center"/>
      <protection hidden="1"/>
    </xf>
    <xf numFmtId="164" fontId="0" fillId="4" borderId="52" xfId="0" applyNumberFormat="1" applyFont="1" applyFill="1" applyBorder="1" applyProtection="1">
      <protection hidden="1"/>
    </xf>
  </cellXfs>
  <cellStyles count="3">
    <cellStyle name="Hypertextový odkaz" xfId="1" builtinId="8"/>
    <cellStyle name="Měna" xfId="2"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361950</xdr:colOff>
      <xdr:row>5</xdr:row>
      <xdr:rowOff>19685</xdr:rowOff>
    </xdr:to>
    <xdr:pic>
      <xdr:nvPicPr>
        <xdr:cNvPr id="2" name="Obrázek 1" descr="V:\PUBLICITA\OBDOBÍ _2014+\VIZUALNI_IDENTITA\logo\OPZ_CB_cern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67025" cy="591185"/>
        </a:xfrm>
        <a:prstGeom prst="rect">
          <a:avLst/>
        </a:prstGeom>
        <a:noFill/>
        <a:ln>
          <a:noFill/>
        </a:ln>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í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I380"/>
  <sheetViews>
    <sheetView showGridLines="0" tabSelected="1" zoomScale="85" zoomScaleNormal="85" workbookViewId="0">
      <selection activeCell="C3" sqref="C3:C4"/>
    </sheetView>
  </sheetViews>
  <sheetFormatPr defaultColWidth="9.140625" defaultRowHeight="15" x14ac:dyDescent="0.25"/>
  <cols>
    <col min="1" max="1" width="7" style="23" customWidth="1"/>
    <col min="2" max="2" width="11.85546875" style="23" customWidth="1"/>
    <col min="3" max="3" width="51.5703125" style="23" customWidth="1"/>
    <col min="4" max="4" width="21.85546875" style="23" customWidth="1"/>
    <col min="5" max="5" width="21.5703125" style="23" customWidth="1"/>
    <col min="6" max="6" width="13" style="23" customWidth="1"/>
    <col min="7" max="8" width="15.7109375" style="23" customWidth="1"/>
    <col min="9" max="9" width="13.7109375" style="23" customWidth="1"/>
    <col min="10" max="16384" width="9.140625" style="23"/>
  </cols>
  <sheetData>
    <row r="1" spans="1:35" ht="19.5" thickBot="1" x14ac:dyDescent="0.35">
      <c r="B1" s="50" t="s">
        <v>130</v>
      </c>
      <c r="C1" s="78"/>
      <c r="D1" s="25"/>
      <c r="E1" s="25"/>
      <c r="F1" s="25"/>
      <c r="G1" s="25"/>
      <c r="H1" s="25"/>
      <c r="I1" s="25"/>
      <c r="J1" s="106"/>
      <c r="K1" s="106"/>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ht="60.75" customHeight="1" thickTop="1" thickBot="1" x14ac:dyDescent="0.3">
      <c r="A2" s="25"/>
      <c r="B2" s="79" t="s">
        <v>127</v>
      </c>
      <c r="C2" s="80" t="s">
        <v>126</v>
      </c>
      <c r="D2" s="81" t="s">
        <v>125</v>
      </c>
      <c r="E2" s="81" t="s">
        <v>124</v>
      </c>
      <c r="F2" s="81" t="s">
        <v>98</v>
      </c>
      <c r="G2" s="81" t="s">
        <v>99</v>
      </c>
      <c r="H2" s="82" t="s">
        <v>100</v>
      </c>
      <c r="I2" s="96"/>
      <c r="J2" s="110"/>
      <c r="K2" s="110"/>
      <c r="L2" s="111"/>
      <c r="M2" s="111"/>
      <c r="N2" s="111"/>
      <c r="O2" s="111"/>
      <c r="P2" s="111"/>
      <c r="Q2" s="111"/>
      <c r="R2" s="111"/>
      <c r="S2" s="111"/>
      <c r="T2" s="111"/>
      <c r="U2" s="111"/>
      <c r="V2" s="111"/>
      <c r="W2" s="111"/>
      <c r="X2" s="111"/>
      <c r="Y2" s="111"/>
      <c r="Z2" s="111"/>
      <c r="AA2" s="111"/>
      <c r="AB2" s="111"/>
      <c r="AC2" s="111"/>
      <c r="AD2" s="111"/>
      <c r="AE2" s="111"/>
      <c r="AF2" s="111"/>
      <c r="AG2" s="111"/>
      <c r="AH2" s="111"/>
      <c r="AI2" s="111"/>
    </row>
    <row r="3" spans="1:35" ht="15.75" customHeight="1" thickTop="1" x14ac:dyDescent="0.25">
      <c r="A3" s="25"/>
      <c r="B3" s="136" t="s">
        <v>82</v>
      </c>
      <c r="C3" s="118" t="s">
        <v>132</v>
      </c>
      <c r="D3" s="120"/>
      <c r="E3" s="122"/>
      <c r="F3" s="120"/>
      <c r="G3" s="120"/>
      <c r="H3" s="116"/>
      <c r="I3" s="97"/>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row>
    <row r="4" spans="1:35" ht="80.25" customHeight="1" thickBot="1" x14ac:dyDescent="0.3">
      <c r="A4" s="25"/>
      <c r="B4" s="137"/>
      <c r="C4" s="119"/>
      <c r="D4" s="121"/>
      <c r="E4" s="123"/>
      <c r="F4" s="121"/>
      <c r="G4" s="121"/>
      <c r="H4" s="117"/>
      <c r="I4" s="97"/>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row>
    <row r="5" spans="1:35" ht="8.25" customHeight="1" thickTop="1" x14ac:dyDescent="0.25">
      <c r="A5" s="25"/>
      <c r="B5" s="25"/>
      <c r="C5" s="25"/>
      <c r="D5" s="25"/>
      <c r="E5" s="25"/>
      <c r="F5" s="25"/>
      <c r="G5" s="25"/>
      <c r="H5" s="25"/>
      <c r="I5" s="96"/>
      <c r="J5" s="110"/>
      <c r="K5" s="110"/>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5" ht="7.5" customHeight="1" x14ac:dyDescent="0.25">
      <c r="A6" s="25"/>
      <c r="B6" s="25"/>
      <c r="C6" s="25"/>
      <c r="D6" s="25"/>
      <c r="E6" s="25"/>
      <c r="F6" s="25"/>
      <c r="G6" s="25"/>
      <c r="H6" s="25"/>
      <c r="I6" s="96"/>
      <c r="J6" s="110"/>
      <c r="K6" s="110"/>
      <c r="L6" s="111"/>
      <c r="M6" s="111"/>
      <c r="N6" s="111"/>
      <c r="O6" s="111"/>
      <c r="P6" s="111"/>
      <c r="Q6" s="111"/>
      <c r="R6" s="111"/>
      <c r="S6" s="111"/>
      <c r="T6" s="111"/>
      <c r="U6" s="111"/>
      <c r="V6" s="111"/>
      <c r="W6" s="111"/>
      <c r="X6" s="111"/>
      <c r="Y6" s="111"/>
      <c r="Z6" s="111"/>
      <c r="AA6" s="111"/>
      <c r="AB6" s="111"/>
      <c r="AC6" s="111"/>
      <c r="AD6" s="111"/>
      <c r="AE6" s="111"/>
      <c r="AF6" s="111"/>
      <c r="AG6" s="111"/>
      <c r="AH6" s="111"/>
      <c r="AI6" s="111"/>
    </row>
    <row r="7" spans="1:35" ht="6.75" customHeight="1" x14ac:dyDescent="0.25">
      <c r="A7" s="25"/>
      <c r="B7" s="25"/>
      <c r="C7" s="25"/>
      <c r="D7" s="25"/>
      <c r="E7" s="25"/>
      <c r="F7" s="25"/>
      <c r="G7" s="25"/>
      <c r="H7" s="25"/>
      <c r="I7" s="96"/>
      <c r="J7" s="110"/>
      <c r="K7" s="110"/>
      <c r="L7" s="111"/>
      <c r="M7" s="111"/>
      <c r="N7" s="111"/>
      <c r="O7" s="111"/>
      <c r="P7" s="111"/>
      <c r="Q7" s="111"/>
      <c r="R7" s="111"/>
      <c r="S7" s="111"/>
      <c r="T7" s="111"/>
      <c r="U7" s="111"/>
      <c r="V7" s="111"/>
      <c r="W7" s="111"/>
      <c r="X7" s="111"/>
      <c r="Y7" s="111"/>
      <c r="Z7" s="111"/>
      <c r="AA7" s="111"/>
      <c r="AB7" s="111"/>
      <c r="AC7" s="111"/>
      <c r="AD7" s="111"/>
      <c r="AE7" s="111"/>
      <c r="AF7" s="111"/>
      <c r="AG7" s="111"/>
      <c r="AH7" s="111"/>
      <c r="AI7" s="111"/>
    </row>
    <row r="8" spans="1:35" ht="18.75" x14ac:dyDescent="0.3">
      <c r="A8" s="25"/>
      <c r="B8" s="25"/>
      <c r="C8" s="50" t="s">
        <v>114</v>
      </c>
      <c r="D8" s="25"/>
      <c r="E8" s="25"/>
      <c r="F8" s="25"/>
      <c r="G8" s="25"/>
      <c r="H8" s="25"/>
      <c r="I8" s="96"/>
      <c r="J8" s="110"/>
      <c r="K8" s="110"/>
      <c r="L8" s="111"/>
      <c r="M8" s="111"/>
      <c r="N8" s="111"/>
      <c r="O8" s="111"/>
      <c r="P8" s="111"/>
      <c r="Q8" s="111"/>
      <c r="R8" s="111"/>
      <c r="S8" s="111"/>
      <c r="T8" s="111"/>
      <c r="U8" s="111"/>
      <c r="V8" s="111"/>
      <c r="W8" s="111"/>
      <c r="X8" s="111"/>
      <c r="Y8" s="111"/>
      <c r="Z8" s="111"/>
      <c r="AA8" s="111"/>
      <c r="AB8" s="111"/>
      <c r="AC8" s="111"/>
      <c r="AD8" s="111"/>
      <c r="AE8" s="111"/>
      <c r="AF8" s="111"/>
      <c r="AG8" s="111"/>
      <c r="AH8" s="111"/>
      <c r="AI8" s="111"/>
    </row>
    <row r="9" spans="1:35" ht="6" customHeight="1" thickBot="1" x14ac:dyDescent="0.3">
      <c r="A9" s="25"/>
      <c r="B9" s="25"/>
      <c r="C9" s="25"/>
      <c r="D9" s="25"/>
      <c r="E9" s="25"/>
      <c r="F9" s="25"/>
      <c r="G9" s="25"/>
      <c r="H9" s="25"/>
      <c r="I9" s="96"/>
      <c r="J9" s="110"/>
      <c r="K9" s="110"/>
      <c r="L9" s="111"/>
      <c r="M9" s="111"/>
      <c r="N9" s="111"/>
      <c r="O9" s="111"/>
      <c r="P9" s="111"/>
      <c r="Q9" s="111"/>
      <c r="R9" s="111"/>
      <c r="S9" s="111"/>
      <c r="T9" s="111"/>
      <c r="U9" s="111"/>
      <c r="V9" s="111"/>
      <c r="W9" s="111"/>
      <c r="X9" s="111"/>
      <c r="Y9" s="111"/>
      <c r="Z9" s="111"/>
      <c r="AA9" s="111"/>
      <c r="AB9" s="111"/>
      <c r="AC9" s="111"/>
      <c r="AD9" s="111"/>
      <c r="AE9" s="111"/>
      <c r="AF9" s="111"/>
      <c r="AG9" s="111"/>
      <c r="AH9" s="111"/>
      <c r="AI9" s="111"/>
    </row>
    <row r="10" spans="1:35" ht="31.5" thickTop="1" thickBot="1" x14ac:dyDescent="0.3">
      <c r="A10" s="25"/>
      <c r="B10" s="25"/>
      <c r="C10" s="56" t="s">
        <v>37</v>
      </c>
      <c r="D10" s="57" t="s">
        <v>59</v>
      </c>
      <c r="E10" s="56" t="s">
        <v>60</v>
      </c>
      <c r="F10" s="57" t="s">
        <v>61</v>
      </c>
      <c r="G10" s="56" t="s">
        <v>52</v>
      </c>
      <c r="H10" s="25"/>
      <c r="I10" s="96"/>
      <c r="J10" s="115"/>
      <c r="K10" s="110"/>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row>
    <row r="11" spans="1:35" ht="15.75" customHeight="1" thickTop="1" x14ac:dyDescent="0.35">
      <c r="A11" s="25"/>
      <c r="B11" s="25"/>
      <c r="C11" s="58" t="s">
        <v>128</v>
      </c>
      <c r="D11" s="58" t="s">
        <v>39</v>
      </c>
      <c r="E11" s="59" t="str">
        <f>IF($E$3&lt;&gt;"vybudování","0",IF($D$3="","",$D$3))</f>
        <v>0</v>
      </c>
      <c r="F11" s="104" t="str">
        <f>IF($E$11="0","0",IF($H$3="plátce",'přehled jednotek'!$I$2,'přehled jednotek'!$H$2))</f>
        <v>0</v>
      </c>
      <c r="G11" s="60">
        <f>IF($E$11="","",$E$11*$F$11)</f>
        <v>0</v>
      </c>
      <c r="H11" s="86"/>
      <c r="I11" s="98"/>
      <c r="J11" s="110"/>
      <c r="K11" s="110"/>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row>
    <row r="12" spans="1:35" ht="15.75" customHeight="1" x14ac:dyDescent="0.25">
      <c r="A12" s="25"/>
      <c r="B12" s="25"/>
      <c r="C12" s="76" t="s">
        <v>129</v>
      </c>
      <c r="D12" s="61" t="s">
        <v>39</v>
      </c>
      <c r="E12" s="63" t="str">
        <f>IF($E$3&lt;&gt;"transformace","0",IF($D$3="","",$D$3))</f>
        <v>0</v>
      </c>
      <c r="F12" s="74" t="str">
        <f>IF($E$12="0","0",IF($H$3="plátce",'přehled jednotek'!$I$4,'přehled jednotek'!$H$4))</f>
        <v>0</v>
      </c>
      <c r="G12" s="62">
        <f>IF($E$12="","",$E$12*$F$12)</f>
        <v>0</v>
      </c>
      <c r="H12" s="25"/>
      <c r="I12" s="96"/>
      <c r="J12" s="110"/>
      <c r="K12" s="110"/>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row>
    <row r="13" spans="1:35" ht="15.75" customHeight="1" x14ac:dyDescent="0.25">
      <c r="A13" s="25"/>
      <c r="B13" s="25"/>
      <c r="C13" s="61" t="s">
        <v>42</v>
      </c>
      <c r="D13" s="61" t="s">
        <v>41</v>
      </c>
      <c r="E13" s="63" t="str">
        <f t="shared" ref="E13:E17" si="0">IF($D$3="","",75*$D$3)</f>
        <v/>
      </c>
      <c r="F13" s="62" t="str">
        <f>IF($E$13="","",IF($H$3="plátce",'přehled jednotek'!$I$6,'přehled jednotek'!$H$6))</f>
        <v/>
      </c>
      <c r="G13" s="62" t="str">
        <f>IF($E$13="","",$E$13*$F$13)</f>
        <v/>
      </c>
      <c r="H13" s="25"/>
      <c r="I13" s="96"/>
      <c r="J13" s="110"/>
      <c r="K13" s="110"/>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row>
    <row r="14" spans="1:35" ht="15.75" customHeight="1" x14ac:dyDescent="0.25">
      <c r="A14" s="25"/>
      <c r="B14" s="25"/>
      <c r="C14" s="61" t="s">
        <v>43</v>
      </c>
      <c r="D14" s="61" t="s">
        <v>41</v>
      </c>
      <c r="E14" s="63" t="str">
        <f t="shared" si="0"/>
        <v/>
      </c>
      <c r="F14" s="62" t="str">
        <f>IF($E$14="","",IF($H$3="plátce",'přehled jednotek'!$I$6,'přehled jednotek'!$H$6))</f>
        <v/>
      </c>
      <c r="G14" s="62" t="str">
        <f>IF($E$14="","",$E$14*$F$14)</f>
        <v/>
      </c>
      <c r="H14" s="86"/>
      <c r="I14" s="96"/>
      <c r="J14" s="110"/>
      <c r="K14" s="110"/>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row>
    <row r="15" spans="1:35" ht="15.75" customHeight="1" x14ac:dyDescent="0.25">
      <c r="A15" s="25"/>
      <c r="B15" s="25"/>
      <c r="C15" s="61" t="s">
        <v>44</v>
      </c>
      <c r="D15" s="61" t="s">
        <v>41</v>
      </c>
      <c r="E15" s="63" t="str">
        <f t="shared" si="0"/>
        <v/>
      </c>
      <c r="F15" s="62" t="str">
        <f>IF($E$16="","",IF($H$3="plátce",'přehled jednotek'!$I$6,'přehled jednotek'!$H$6))</f>
        <v/>
      </c>
      <c r="G15" s="62" t="str">
        <f>IF($E$16="","",$E$16*$F$16)</f>
        <v/>
      </c>
      <c r="H15" s="25"/>
      <c r="I15" s="96"/>
      <c r="J15" s="110"/>
      <c r="K15" s="110"/>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row>
    <row r="16" spans="1:35" ht="15.75" customHeight="1" x14ac:dyDescent="0.25">
      <c r="A16" s="25"/>
      <c r="B16" s="25"/>
      <c r="C16" s="61" t="s">
        <v>45</v>
      </c>
      <c r="D16" s="61" t="s">
        <v>41</v>
      </c>
      <c r="E16" s="63" t="str">
        <f t="shared" si="0"/>
        <v/>
      </c>
      <c r="F16" s="62" t="str">
        <f>IF($E$17="","",IF($H$3="plátce",'přehled jednotek'!$I$6,'přehled jednotek'!$H$6))</f>
        <v/>
      </c>
      <c r="G16" s="62" t="str">
        <f>IF($E$17="","",$E$17*$F$17)</f>
        <v/>
      </c>
      <c r="H16" s="25"/>
      <c r="I16" s="96"/>
      <c r="J16" s="110"/>
      <c r="K16" s="110"/>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row>
    <row r="17" spans="1:35" ht="15.75" hidden="1" customHeight="1" x14ac:dyDescent="0.25">
      <c r="A17" s="25"/>
      <c r="B17" s="25"/>
      <c r="C17" s="156"/>
      <c r="D17" s="156"/>
      <c r="E17" s="157" t="str">
        <f t="shared" si="0"/>
        <v/>
      </c>
      <c r="F17" s="158" t="str">
        <f>IF($E$17="","",IF($H$3="plátce",'přehled jednotek'!$I$6,'přehled jednotek'!$H$6))</f>
        <v/>
      </c>
      <c r="G17" s="158">
        <v>0</v>
      </c>
      <c r="H17" s="25"/>
      <c r="I17" s="96"/>
      <c r="J17" s="110"/>
      <c r="K17" s="110"/>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row>
    <row r="18" spans="1:35" ht="15.75" customHeight="1" x14ac:dyDescent="0.25">
      <c r="A18" s="25"/>
      <c r="B18" s="25"/>
      <c r="C18" s="61" t="s">
        <v>46</v>
      </c>
      <c r="D18" s="61" t="s">
        <v>50</v>
      </c>
      <c r="E18" s="63" t="str">
        <f t="shared" ref="E18:E21" si="1">IF($D$3="","",IF($F$3="Ne","",75*$D$3))</f>
        <v/>
      </c>
      <c r="F18" s="73">
        <f>IF($E$18="",0,IF($F$3="ano",IF($H$3="plátce",'přehled jednotek'!$I$7,'přehled jednotek'!$H$7),0))</f>
        <v>0</v>
      </c>
      <c r="G18" s="62">
        <f>IF($E$18="",0,IF($F$18="",0,$E$18*$F$18))</f>
        <v>0</v>
      </c>
      <c r="H18" s="25"/>
      <c r="I18" s="96"/>
      <c r="J18" s="110"/>
      <c r="K18" s="110"/>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row>
    <row r="19" spans="1:35" ht="15.75" customHeight="1" x14ac:dyDescent="0.25">
      <c r="A19" s="25"/>
      <c r="B19" s="25"/>
      <c r="C19" s="61" t="s">
        <v>48</v>
      </c>
      <c r="D19" s="61" t="s">
        <v>50</v>
      </c>
      <c r="E19" s="63" t="str">
        <f t="shared" si="1"/>
        <v/>
      </c>
      <c r="F19" s="73">
        <f>IF($E$19="",0,IF($F$3="ano",IF($H$3="plátce",'přehled jednotek'!$I$7,'přehled jednotek'!$H$7),0))</f>
        <v>0</v>
      </c>
      <c r="G19" s="62">
        <f>IF($E$19="",0,IF($F$19="",0,$E$19*$F$19))</f>
        <v>0</v>
      </c>
      <c r="H19" s="86"/>
      <c r="I19" s="96"/>
      <c r="J19" s="110"/>
      <c r="K19" s="110"/>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row>
    <row r="20" spans="1:35" ht="15.75" customHeight="1" x14ac:dyDescent="0.25">
      <c r="A20" s="25"/>
      <c r="B20" s="25"/>
      <c r="C20" s="61" t="s">
        <v>47</v>
      </c>
      <c r="D20" s="61" t="s">
        <v>50</v>
      </c>
      <c r="E20" s="63" t="str">
        <f t="shared" si="1"/>
        <v/>
      </c>
      <c r="F20" s="73">
        <f>IF($E$20="",0,IF($F$3="ano",IF($H$3="plátce",'přehled jednotek'!$I$7,'přehled jednotek'!$H$7),0))</f>
        <v>0</v>
      </c>
      <c r="G20" s="62">
        <f>IF($E$20="",0,IF($F$20="",0,$E$20*$F$20))</f>
        <v>0</v>
      </c>
      <c r="H20" s="86"/>
      <c r="I20" s="96"/>
      <c r="J20" s="110"/>
      <c r="K20" s="110"/>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row>
    <row r="21" spans="1:35" ht="15.75" customHeight="1" x14ac:dyDescent="0.25">
      <c r="A21" s="25"/>
      <c r="B21" s="25"/>
      <c r="C21" s="61" t="s">
        <v>49</v>
      </c>
      <c r="D21" s="61" t="s">
        <v>50</v>
      </c>
      <c r="E21" s="63" t="str">
        <f t="shared" si="1"/>
        <v/>
      </c>
      <c r="F21" s="73">
        <f>IF($E$20="",0,IF($F$3="ano",IF($H$3="plátce",'přehled jednotek'!$I$7,'přehled jednotek'!$H$7),0))</f>
        <v>0</v>
      </c>
      <c r="G21" s="62">
        <f>IF($E$20="",0,IF($F$20="",0,$E$20*$F$20))</f>
        <v>0</v>
      </c>
      <c r="H21" s="25"/>
      <c r="I21" s="96"/>
      <c r="J21" s="110"/>
      <c r="K21" s="110"/>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row>
    <row r="22" spans="1:35" ht="15.75" customHeight="1" x14ac:dyDescent="0.25">
      <c r="A22" s="25"/>
      <c r="B22" s="25"/>
      <c r="C22" s="61" t="s">
        <v>116</v>
      </c>
      <c r="D22" s="61" t="s">
        <v>40</v>
      </c>
      <c r="E22" s="63" t="str">
        <f>IF($D$3="","",IF($G$3="Ano",IF($D$3&lt;=6,1,IF($D$3&lt;=12,2,3))))</f>
        <v/>
      </c>
      <c r="F22" s="74" t="str">
        <f>IF($E$22="","",IF($G$3="ano",IF($H$3="plátce",'přehled jednotek'!$I$8,'přehled jednotek'!$H$8),0))</f>
        <v/>
      </c>
      <c r="G22" s="62" t="str">
        <f>IF($D$3="","",IF($E$22="",0,$E$22*$F$22))</f>
        <v/>
      </c>
      <c r="H22" s="25"/>
      <c r="I22" s="96"/>
      <c r="J22" s="110"/>
      <c r="K22" s="110"/>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row>
    <row r="23" spans="1:35" ht="15.75" customHeight="1" x14ac:dyDescent="0.25">
      <c r="A23" s="25"/>
      <c r="B23" s="25"/>
      <c r="C23" s="61" t="s">
        <v>97</v>
      </c>
      <c r="D23" s="61"/>
      <c r="E23" s="64"/>
      <c r="F23" s="74"/>
      <c r="G23" s="62" t="str">
        <f>IF($D$3="","",SUM($G$11:$G$22))</f>
        <v/>
      </c>
      <c r="H23" s="25"/>
      <c r="I23" s="96"/>
      <c r="J23" s="110"/>
      <c r="K23" s="110"/>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row>
    <row r="24" spans="1:35" ht="16.5" customHeight="1" thickBot="1" x14ac:dyDescent="0.3">
      <c r="A24" s="25"/>
      <c r="B24" s="25"/>
      <c r="C24" s="67" t="s">
        <v>135</v>
      </c>
      <c r="D24" s="102">
        <v>5</v>
      </c>
      <c r="E24" s="65"/>
      <c r="F24" s="101" t="str">
        <f>IF(D24=5,"0,05","0,15")</f>
        <v>0,05</v>
      </c>
      <c r="G24" s="66" t="e">
        <f>G23*F24</f>
        <v>#VALUE!</v>
      </c>
      <c r="H24" s="25"/>
      <c r="I24" s="96"/>
      <c r="J24" s="110"/>
      <c r="K24" s="110"/>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row>
    <row r="25" spans="1:35" ht="17.25" thickTop="1" thickBot="1" x14ac:dyDescent="0.3">
      <c r="A25" s="25"/>
      <c r="B25" s="25"/>
      <c r="C25" s="68" t="s">
        <v>51</v>
      </c>
      <c r="D25" s="69"/>
      <c r="E25" s="70"/>
      <c r="F25" s="71"/>
      <c r="G25" s="72" t="str">
        <f>IF($D$3="","",IF($F$24="NELZE PRO PRAHU!","--",IF($B$3="Praha",$G$23-$G$24,$G$23-#REF!)))</f>
        <v/>
      </c>
      <c r="H25" s="25"/>
      <c r="I25" s="96"/>
      <c r="J25" s="110"/>
      <c r="K25" s="110"/>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row>
    <row r="26" spans="1:35" ht="18.75" customHeight="1" thickTop="1" x14ac:dyDescent="0.25">
      <c r="A26" s="25"/>
      <c r="B26" s="25"/>
      <c r="C26" s="51"/>
      <c r="D26" s="52"/>
      <c r="E26" s="53"/>
      <c r="F26" s="54"/>
      <c r="G26" s="55"/>
      <c r="H26" s="25"/>
      <c r="I26" s="96"/>
      <c r="J26" s="110"/>
      <c r="K26" s="110"/>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row>
    <row r="27" spans="1:35" ht="15" customHeight="1" x14ac:dyDescent="0.25">
      <c r="A27" s="25"/>
      <c r="B27" s="25"/>
      <c r="C27" s="25"/>
      <c r="D27" s="25"/>
      <c r="E27" s="25"/>
      <c r="F27" s="25"/>
      <c r="G27" s="25"/>
      <c r="H27" s="25"/>
      <c r="I27" s="96"/>
      <c r="J27" s="110"/>
      <c r="K27" s="110"/>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row>
    <row r="28" spans="1:35" ht="18.75" customHeight="1" x14ac:dyDescent="0.3">
      <c r="A28" s="25"/>
      <c r="B28" s="25"/>
      <c r="C28" s="50" t="s">
        <v>115</v>
      </c>
      <c r="D28" s="25"/>
      <c r="E28" s="25"/>
      <c r="F28" s="25"/>
      <c r="G28" s="25"/>
      <c r="H28" s="25"/>
      <c r="I28" s="96"/>
      <c r="J28" s="110"/>
      <c r="K28" s="110"/>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row>
    <row r="29" spans="1:35" ht="19.5" thickBot="1" x14ac:dyDescent="0.35">
      <c r="A29" s="25"/>
      <c r="B29" s="25"/>
      <c r="C29" s="24"/>
      <c r="D29" s="25"/>
      <c r="E29" s="25"/>
      <c r="F29" s="25"/>
      <c r="G29" s="25"/>
      <c r="H29" s="25"/>
      <c r="I29" s="96"/>
      <c r="J29" s="110"/>
      <c r="K29" s="110"/>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row>
    <row r="30" spans="1:35" ht="40.5" customHeight="1" thickTop="1" x14ac:dyDescent="0.25">
      <c r="A30" s="25"/>
      <c r="B30" s="25"/>
      <c r="C30" s="95" t="s">
        <v>133</v>
      </c>
      <c r="D30" s="83" t="e">
        <f>IF(OR(E3="Vybudování", E3="Transformace"),G11+ G12-((G11+ G12)*F24),G13+G18+G22-((G13+G18+G22)*$F$24))</f>
        <v>#VALUE!</v>
      </c>
      <c r="E30" s="138" t="str">
        <f>IF($D$3="","",IF($E$3="Vybudování","Záloha obsahuje jednotky na vybudování v závislosti na kapacitě zařízení.",IF($E$3="Transformace", "Záloha obsahuje jednotky na transformaci zařízení v závislosti na kapacitě zařízení.", IF($F$3="Ano",IF($G$3="Ano","Záloha obsahuje jednotky na provoz a nájem v závislosti na kapacitě zařízení, včetně požadovaných jednotek na kvalifikaci pečujících osob.","Záloha obsahuje jednotky na provoz a nájem v závislosti na kapacitě zařízení."),IF($G$3="Ano","Záloha obsahuje jednotky na provoz v závislosti na kapacitě zařízení, včetně požadovaných jednotek na kvalifikaci pečujících osob.","Záloha obsahuje jednotky na provoz v závislosti na kapacitě zařízení.")))))</f>
        <v/>
      </c>
      <c r="F30" s="139"/>
      <c r="G30" s="140"/>
      <c r="H30" s="103"/>
      <c r="I30" s="96"/>
      <c r="J30" s="110"/>
      <c r="K30" s="110"/>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row>
    <row r="31" spans="1:35" ht="42" customHeight="1" x14ac:dyDescent="0.25">
      <c r="A31" s="25"/>
      <c r="B31" s="25"/>
      <c r="C31" s="87" t="s">
        <v>134</v>
      </c>
      <c r="D31" s="85" t="str">
        <f>IF($D$3="","",IF($B$3="Praha",IF($E$3="Vybudování",$G$13+$G$18+$G$22-($G$13+$G$18+$G$22)*$F$24,IF($E$3="Transformace",$G$13+$G$18+$G$22-($G$13+$G$18+$G$22)*$F$24,D$3*$D$34*$F$13+$D$3*$D$34*$F$18-(D$3*$D$34*$F$13+$D$3*$D$34*$F$18)*$F$24)),IF($E$3="Vybudování",$G$13+$G$18+$G$22-($G$13+$G$18+$G$22)*#REF!,IF($E$3="Transformace",$G$13+$G$18+$G$22-($G$13+$G$18+$G$22)*#REF!,D$3*$D$34*$F$13+$D$3*$D$34*$F$18-(D$3*$D$34*$F$13+$D$3*$D$34*$F$18)*#REF!))))</f>
        <v/>
      </c>
      <c r="E31" s="141" t="str">
        <f>IF($D$3="","",IF($E$3="Vybudování",IF($G$3="Ano",IF($F$3="Ano","Záloha obsahuje jednotky na provoz a nájem v závislosti na kapacitě zařízení, včetně příp. požadovaných jednotek na kvalifikaci pečujících osob.","Záloha obsahuje jednotky na provoz zařízení v závislosti na kapacitě zařízení, včetně příp. požadovaných jednotek na kvalifikaci pečujících osob."),IF($F$3="Ano","Záloha obsahuje jednotky na provoz a nájem v závislosti na kapacitě zařízení.","Záloha obsahuje jednotky na provoz v závislosti na kapacitě zařízení.")),IF($E$3="Transformace", IF($G$3="Ano",IF($F$3="Ano","Záloha obsahuje jednotky na provoz a nájem v závislosti na kapacitě zařízení, včetně příp. požadovaných jednotek na kvalifikaci pečujících osob.","Záloha obsahuje jednotky na provoz zařízení v závislosti na kapacitě zařízení, včetně příp. požadovaných jednotek na kvalifikaci pečujících osob."),IF($F$3="Ano","Záloha obsahuje jednotky na provoz a nájem v závislosti na kapacitě zařízení.","Záloha obsahuje jednotky na provoz v závislosti na kapacitě zařízení.")), IF($F$3="Ano","Záloha obsahuje jednotky na provoz a nájem v závislosti na kapacitě zařízení v minulém monitorovacím období.","Záloha obsahuje jednotky na provoz v závislosti na kapacitě zařízení v minulém monitorovacím období."))))</f>
        <v/>
      </c>
      <c r="F31" s="142"/>
      <c r="G31" s="143"/>
      <c r="H31" s="25"/>
      <c r="I31" s="96"/>
      <c r="J31" s="110"/>
      <c r="K31" s="110"/>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row>
    <row r="32" spans="1:35" ht="42" customHeight="1" x14ac:dyDescent="0.25">
      <c r="A32" s="25"/>
      <c r="B32" s="25"/>
      <c r="C32" s="87" t="s">
        <v>103</v>
      </c>
      <c r="D32" s="88" t="e">
        <f>IF($B$3="Praha",$D$3*$D$34*$F$13+$D$3*$D$34*$F$18-(($D$3*$D$34*$F$13+$D$3*$D$34*$F$18)*$F$24),$D$3*$D$34*$F$13+$D$3*$D$34*$F$18-(($D$3*$D$34*$F$13+$D$3*$D$34*$F$18)*$F$24))</f>
        <v>#VALUE!</v>
      </c>
      <c r="E32" s="141" t="str">
        <f>IF($D$3="","","Záloha obsahuje jednotky na provoz v závislosti na obsazenosti zařízení v minulém monitorovacím období.")</f>
        <v/>
      </c>
      <c r="F32" s="142"/>
      <c r="G32" s="143"/>
      <c r="H32" s="86"/>
      <c r="I32" s="96"/>
      <c r="J32" s="110"/>
      <c r="K32" s="110"/>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row>
    <row r="33" spans="1:35" ht="42" customHeight="1" thickBot="1" x14ac:dyDescent="0.3">
      <c r="A33" s="25"/>
      <c r="B33" s="25"/>
      <c r="C33" s="84" t="s">
        <v>123</v>
      </c>
      <c r="D33" s="77">
        <v>0.8</v>
      </c>
      <c r="E33" s="130" t="s">
        <v>122</v>
      </c>
      <c r="F33" s="131"/>
      <c r="G33" s="132"/>
      <c r="H33" s="89"/>
      <c r="I33" s="99"/>
      <c r="J33" s="110"/>
      <c r="K33" s="110"/>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row>
    <row r="34" spans="1:35" ht="42" customHeight="1" thickTop="1" thickBot="1" x14ac:dyDescent="0.3">
      <c r="A34" s="25"/>
      <c r="B34" s="25"/>
      <c r="C34" s="84" t="s">
        <v>117</v>
      </c>
      <c r="D34" s="90">
        <f>IF($D$33="","",IF($D$33&lt;0.2,0,IF($D$33&gt;=0.75,75,$D$33*100)))</f>
        <v>75</v>
      </c>
      <c r="E34" s="133" t="str">
        <f>IF($D$33="","",IF($D$33&lt;0.2,"Obsazenost je menší než 20%, pro výpočet se bere hodnota 0!",IF($D$33&gt;=0.75,"Obsazenost je větší nebo rovna 75%, pro výpočet se bere hodnota 75.","Obsazenost je v rozmezí 20 - 75%, pro výpočet se bere skutečná dosažená hodnota obsazenosti.")))</f>
        <v>Obsazenost je větší nebo rovna 75%, pro výpočet se bere hodnota 75.</v>
      </c>
      <c r="F34" s="134"/>
      <c r="G34" s="135"/>
      <c r="H34" s="86"/>
      <c r="I34" s="96"/>
      <c r="J34" s="110"/>
      <c r="K34" s="110"/>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row>
    <row r="35" spans="1:35" ht="42" customHeight="1" thickTop="1" x14ac:dyDescent="0.25">
      <c r="A35" s="25"/>
      <c r="B35" s="25"/>
      <c r="C35" s="91" t="s">
        <v>101</v>
      </c>
      <c r="D35" s="93" t="e">
        <f>IF(AND($D$3="",$D$33=""),"",IF($B$3="Praha",$D$3*$D$34*$F$13+$D$3*$D$34*$F$18-($D$3*$D$34*$F$13+$D$3*$D$34*$F$18)*$F$24,$D$3*$D$34*$F$13+$D$3*$D$34*$F$18-($D$3*$D$34*$F$13+$D$3*$D$34*$F$18)*#REF!))</f>
        <v>#VALUE!</v>
      </c>
      <c r="E35" s="124"/>
      <c r="F35" s="125"/>
      <c r="G35" s="126"/>
      <c r="H35" s="25"/>
      <c r="I35" s="96"/>
      <c r="J35" s="110"/>
      <c r="K35" s="110"/>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row>
    <row r="36" spans="1:35" ht="64.5" customHeight="1" thickBot="1" x14ac:dyDescent="0.3">
      <c r="A36" s="25"/>
      <c r="B36" s="25"/>
      <c r="C36" s="94" t="s">
        <v>102</v>
      </c>
      <c r="D36" s="92" t="e">
        <f>IF($D$35="","",IF(OR((MID($E$3,1,2)="Dě"),(MID($E$3,1,2)="Za")),$D$30-$D$35,$D$31-$D$35))</f>
        <v>#VALUE!</v>
      </c>
      <c r="E36" s="127" t="e">
        <f>IF($D$36=0,"",IF($D$36="","",IF($D$36=$G$22,"Částku na kvalifikaci pečujících osob je možné čerpat kdykoli v průběhu realizace projektu.",IF($G$3="Ne","Částka obsahuje jednotky nevyčerpané díky nižší obsazenosti zařízení.","Částka obsahuje jednotky nevyčerpané díky nižší obsazenosti zařízení v minulém monitorovacím období + jednotky na kvalifikaci pečujících osob, které je možné čerpat v průběhu celé realizace projektu."))))</f>
        <v>#VALUE!</v>
      </c>
      <c r="F36" s="128"/>
      <c r="G36" s="129"/>
      <c r="H36" s="86"/>
      <c r="I36" s="96"/>
      <c r="J36" s="110"/>
      <c r="K36" s="110"/>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row>
    <row r="37" spans="1:35" ht="54" customHeight="1" thickTop="1" x14ac:dyDescent="0.25">
      <c r="A37" s="107"/>
      <c r="B37" s="107"/>
      <c r="C37" s="107"/>
      <c r="D37" s="108"/>
      <c r="E37" s="108"/>
      <c r="F37" s="108"/>
      <c r="G37" s="108"/>
      <c r="H37" s="109"/>
      <c r="I37" s="109"/>
      <c r="J37" s="110"/>
      <c r="K37" s="110"/>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row>
    <row r="38" spans="1:35" x14ac:dyDescent="0.25">
      <c r="A38" s="107"/>
      <c r="B38" s="107"/>
      <c r="C38" s="108"/>
      <c r="D38" s="108"/>
      <c r="E38" s="108"/>
      <c r="F38" s="108"/>
      <c r="G38" s="108"/>
      <c r="H38" s="112"/>
      <c r="I38" s="108"/>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row>
    <row r="39" spans="1:35" x14ac:dyDescent="0.25">
      <c r="A39" s="108"/>
      <c r="B39" s="108"/>
      <c r="C39" s="113"/>
      <c r="D39" s="108"/>
      <c r="E39" s="108"/>
      <c r="F39" s="108"/>
      <c r="G39" s="108"/>
      <c r="H39" s="108"/>
      <c r="I39" s="112"/>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row>
    <row r="40" spans="1:35" x14ac:dyDescent="0.25">
      <c r="A40" s="108"/>
      <c r="B40" s="108"/>
      <c r="C40" s="108"/>
      <c r="D40" s="108"/>
      <c r="E40" s="108"/>
      <c r="F40" s="108"/>
      <c r="G40" s="108"/>
      <c r="H40" s="108"/>
      <c r="I40" s="108"/>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row>
    <row r="41" spans="1:35" x14ac:dyDescent="0.25">
      <c r="A41" s="108"/>
      <c r="B41" s="108"/>
      <c r="C41" s="108"/>
      <c r="D41" s="108"/>
      <c r="E41" s="108"/>
      <c r="F41" s="108"/>
      <c r="G41" s="108"/>
      <c r="H41" s="108"/>
      <c r="I41" s="108"/>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row>
    <row r="42" spans="1:35" x14ac:dyDescent="0.25">
      <c r="A42" s="108"/>
      <c r="B42" s="108"/>
      <c r="C42" s="108"/>
      <c r="D42" s="108"/>
      <c r="E42" s="108"/>
      <c r="F42" s="108"/>
      <c r="G42" s="108"/>
      <c r="H42" s="108"/>
      <c r="I42" s="108"/>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row>
    <row r="43" spans="1:35" x14ac:dyDescent="0.25">
      <c r="A43" s="108"/>
      <c r="B43" s="108"/>
      <c r="C43" s="108"/>
      <c r="D43" s="108"/>
      <c r="E43" s="108"/>
      <c r="F43" s="108"/>
      <c r="G43" s="108"/>
      <c r="H43" s="108"/>
      <c r="I43" s="108"/>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row>
    <row r="44" spans="1:35" x14ac:dyDescent="0.25">
      <c r="A44" s="108"/>
      <c r="B44" s="108"/>
      <c r="C44" s="108"/>
      <c r="D44" s="108"/>
      <c r="E44" s="108"/>
      <c r="F44" s="108"/>
      <c r="G44" s="108"/>
      <c r="H44" s="108"/>
      <c r="I44" s="108"/>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row>
    <row r="45" spans="1:35" x14ac:dyDescent="0.25">
      <c r="A45" s="108"/>
      <c r="B45" s="108"/>
      <c r="C45" s="108"/>
      <c r="D45" s="108"/>
      <c r="E45" s="108"/>
      <c r="F45" s="108"/>
      <c r="G45" s="108"/>
      <c r="H45" s="108"/>
      <c r="I45" s="108"/>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row>
    <row r="46" spans="1:35" x14ac:dyDescent="0.25">
      <c r="A46" s="108"/>
      <c r="B46" s="108"/>
      <c r="C46" s="108"/>
      <c r="D46" s="108"/>
      <c r="E46" s="108"/>
      <c r="F46" s="108"/>
      <c r="G46" s="108"/>
      <c r="H46" s="108"/>
      <c r="I46" s="108"/>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row>
    <row r="47" spans="1:35" x14ac:dyDescent="0.25">
      <c r="A47" s="108"/>
      <c r="B47" s="111"/>
      <c r="C47" s="111"/>
      <c r="D47" s="111"/>
      <c r="E47" s="111"/>
      <c r="F47" s="111"/>
      <c r="G47" s="111"/>
      <c r="H47" s="111"/>
      <c r="I47" s="108"/>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row>
    <row r="48" spans="1:35" x14ac:dyDescent="0.25">
      <c r="A48" s="108"/>
      <c r="B48" s="111"/>
      <c r="C48" s="111"/>
      <c r="D48" s="111"/>
      <c r="E48" s="111"/>
      <c r="F48" s="111"/>
      <c r="G48" s="111"/>
      <c r="H48" s="111"/>
      <c r="I48" s="108"/>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row>
    <row r="49" spans="1:35" x14ac:dyDescent="0.25">
      <c r="A49" s="108"/>
      <c r="B49" s="111"/>
      <c r="C49" s="111"/>
      <c r="D49" s="111"/>
      <c r="E49" s="111"/>
      <c r="F49" s="111"/>
      <c r="G49" s="111"/>
      <c r="H49" s="111"/>
      <c r="I49" s="108"/>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row>
    <row r="50" spans="1:35" x14ac:dyDescent="0.25">
      <c r="A50" s="108"/>
      <c r="B50" s="111"/>
      <c r="C50" s="111"/>
      <c r="D50" s="111"/>
      <c r="E50" s="111"/>
      <c r="F50" s="111"/>
      <c r="G50" s="111"/>
      <c r="H50" s="111"/>
      <c r="I50" s="108"/>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row>
    <row r="51" spans="1:35" x14ac:dyDescent="0.25">
      <c r="A51" s="108"/>
      <c r="B51" s="111"/>
      <c r="C51" s="111"/>
      <c r="D51" s="111"/>
      <c r="E51" s="111"/>
      <c r="F51" s="111"/>
      <c r="G51" s="111"/>
      <c r="H51" s="111"/>
      <c r="I51" s="108"/>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row>
    <row r="52" spans="1:35" x14ac:dyDescent="0.25">
      <c r="A52" s="108"/>
      <c r="B52" s="111"/>
      <c r="C52" s="111"/>
      <c r="D52" s="111"/>
      <c r="E52" s="111"/>
      <c r="F52" s="111"/>
      <c r="G52" s="111"/>
      <c r="H52" s="111"/>
      <c r="I52" s="108"/>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row>
    <row r="53" spans="1:35" x14ac:dyDescent="0.25">
      <c r="A53" s="108"/>
      <c r="B53" s="111"/>
      <c r="C53" s="111"/>
      <c r="D53" s="111"/>
      <c r="E53" s="111"/>
      <c r="F53" s="111"/>
      <c r="G53" s="111"/>
      <c r="H53" s="111"/>
      <c r="I53" s="108"/>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row>
    <row r="54" spans="1:35" x14ac:dyDescent="0.25">
      <c r="A54" s="108"/>
      <c r="B54" s="111"/>
      <c r="C54" s="111"/>
      <c r="D54" s="111"/>
      <c r="E54" s="111"/>
      <c r="F54" s="111"/>
      <c r="G54" s="111"/>
      <c r="H54" s="111"/>
      <c r="I54" s="108"/>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row>
    <row r="55" spans="1:35" x14ac:dyDescent="0.25">
      <c r="A55" s="108"/>
      <c r="B55" s="111"/>
      <c r="C55" s="111"/>
      <c r="D55" s="111"/>
      <c r="E55" s="111"/>
      <c r="F55" s="111"/>
      <c r="G55" s="111"/>
      <c r="H55" s="111"/>
      <c r="I55" s="108"/>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row>
    <row r="56" spans="1:35" x14ac:dyDescent="0.25">
      <c r="A56" s="108"/>
      <c r="B56" s="111"/>
      <c r="C56" s="111"/>
      <c r="D56" s="111"/>
      <c r="E56" s="111"/>
      <c r="F56" s="111"/>
      <c r="G56" s="111"/>
      <c r="H56" s="111"/>
      <c r="I56" s="108"/>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row>
    <row r="57" spans="1:35" x14ac:dyDescent="0.25">
      <c r="A57" s="108"/>
      <c r="B57" s="111"/>
      <c r="C57" s="111"/>
      <c r="D57" s="111"/>
      <c r="E57" s="111"/>
      <c r="F57" s="111"/>
      <c r="G57" s="111"/>
      <c r="H57" s="111"/>
      <c r="I57" s="108"/>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5" x14ac:dyDescent="0.25">
      <c r="A58" s="108"/>
      <c r="B58" s="111"/>
      <c r="C58" s="111"/>
      <c r="D58" s="111"/>
      <c r="E58" s="111"/>
      <c r="F58" s="111"/>
      <c r="G58" s="111"/>
      <c r="H58" s="111"/>
      <c r="I58" s="108"/>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5" x14ac:dyDescent="0.25">
      <c r="A59" s="108"/>
      <c r="B59" s="111"/>
      <c r="C59" s="111"/>
      <c r="D59" s="111"/>
      <c r="E59" s="111"/>
      <c r="F59" s="111"/>
      <c r="G59" s="111"/>
      <c r="H59" s="111"/>
      <c r="I59" s="108"/>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5" x14ac:dyDescent="0.25">
      <c r="A60" s="108"/>
      <c r="B60" s="111"/>
      <c r="C60" s="111"/>
      <c r="D60" s="111"/>
      <c r="E60" s="111"/>
      <c r="F60" s="111"/>
      <c r="G60" s="111"/>
      <c r="H60" s="111"/>
      <c r="I60" s="108"/>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5" x14ac:dyDescent="0.25">
      <c r="A61" s="108"/>
      <c r="B61" s="111"/>
      <c r="C61" s="111"/>
      <c r="D61" s="111"/>
      <c r="E61" s="111"/>
      <c r="F61" s="111"/>
      <c r="G61" s="111"/>
      <c r="H61" s="111"/>
      <c r="I61" s="108"/>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5" x14ac:dyDescent="0.25">
      <c r="A62" s="108"/>
      <c r="B62" s="111"/>
      <c r="C62" s="111"/>
      <c r="D62" s="111"/>
      <c r="E62" s="111"/>
      <c r="F62" s="111"/>
      <c r="G62" s="111"/>
      <c r="H62" s="111"/>
      <c r="I62" s="108"/>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5" x14ac:dyDescent="0.25">
      <c r="A63" s="108"/>
      <c r="B63" s="111"/>
      <c r="C63" s="111"/>
      <c r="D63" s="111"/>
      <c r="E63" s="111"/>
      <c r="F63" s="111"/>
      <c r="G63" s="111"/>
      <c r="H63" s="111"/>
      <c r="I63" s="108"/>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1:35" x14ac:dyDescent="0.25">
      <c r="A64" s="108"/>
      <c r="B64" s="111"/>
      <c r="C64" s="111"/>
      <c r="D64" s="111"/>
      <c r="E64" s="111"/>
      <c r="F64" s="111"/>
      <c r="G64" s="111"/>
      <c r="H64" s="111"/>
      <c r="I64" s="108"/>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x14ac:dyDescent="0.25">
      <c r="A65" s="108"/>
      <c r="B65" s="111"/>
      <c r="C65" s="111"/>
      <c r="D65" s="111"/>
      <c r="E65" s="111"/>
      <c r="F65" s="111"/>
      <c r="G65" s="111"/>
      <c r="H65" s="111"/>
      <c r="I65" s="108"/>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x14ac:dyDescent="0.25">
      <c r="A66" s="108"/>
      <c r="B66" s="111"/>
      <c r="C66" s="111"/>
      <c r="D66" s="111"/>
      <c r="E66" s="111"/>
      <c r="F66" s="111"/>
      <c r="G66" s="111"/>
      <c r="H66" s="111"/>
      <c r="I66" s="108"/>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x14ac:dyDescent="0.25">
      <c r="A67" s="108"/>
      <c r="B67" s="111"/>
      <c r="C67" s="111"/>
      <c r="D67" s="111"/>
      <c r="E67" s="111"/>
      <c r="F67" s="111"/>
      <c r="G67" s="111"/>
      <c r="H67" s="111"/>
      <c r="I67" s="108"/>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x14ac:dyDescent="0.25">
      <c r="A68" s="108"/>
      <c r="B68" s="111"/>
      <c r="C68" s="111"/>
      <c r="D68" s="111"/>
      <c r="E68" s="111"/>
      <c r="F68" s="111"/>
      <c r="G68" s="111"/>
      <c r="H68" s="111"/>
      <c r="I68" s="108"/>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x14ac:dyDescent="0.25">
      <c r="A69" s="108"/>
      <c r="B69" s="111"/>
      <c r="C69" s="111"/>
      <c r="D69" s="111"/>
      <c r="E69" s="111"/>
      <c r="F69" s="111"/>
      <c r="G69" s="111"/>
      <c r="H69" s="111"/>
      <c r="I69" s="108"/>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x14ac:dyDescent="0.25">
      <c r="A70" s="108"/>
      <c r="B70" s="111"/>
      <c r="C70" s="111"/>
      <c r="D70" s="111"/>
      <c r="E70" s="111"/>
      <c r="F70" s="111"/>
      <c r="G70" s="111"/>
      <c r="H70" s="111"/>
      <c r="I70" s="108"/>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x14ac:dyDescent="0.25">
      <c r="A71" s="108"/>
      <c r="B71" s="111"/>
      <c r="C71" s="111"/>
      <c r="D71" s="111"/>
      <c r="E71" s="111"/>
      <c r="F71" s="111"/>
      <c r="G71" s="111"/>
      <c r="H71" s="111"/>
      <c r="I71" s="108"/>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x14ac:dyDescent="0.25">
      <c r="A72" s="108"/>
      <c r="B72" s="111"/>
      <c r="C72" s="111"/>
      <c r="D72" s="111"/>
      <c r="E72" s="111"/>
      <c r="F72" s="111"/>
      <c r="G72" s="111"/>
      <c r="H72" s="111"/>
      <c r="I72" s="108"/>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x14ac:dyDescent="0.25">
      <c r="A73" s="114"/>
      <c r="B73" s="111"/>
      <c r="C73" s="111"/>
      <c r="D73" s="111"/>
      <c r="E73" s="111"/>
      <c r="F73" s="111"/>
      <c r="G73" s="111"/>
      <c r="H73" s="111"/>
      <c r="I73" s="108"/>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x14ac:dyDescent="0.25">
      <c r="A74" s="114"/>
      <c r="B74" s="111"/>
      <c r="C74" s="111"/>
      <c r="D74" s="111"/>
      <c r="E74" s="111"/>
      <c r="F74" s="111"/>
      <c r="G74" s="111"/>
      <c r="H74" s="111"/>
      <c r="I74" s="108"/>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x14ac:dyDescent="0.25">
      <c r="A75" s="114"/>
      <c r="B75" s="111"/>
      <c r="C75" s="111"/>
      <c r="D75" s="111"/>
      <c r="E75" s="111"/>
      <c r="F75" s="111"/>
      <c r="G75" s="111"/>
      <c r="H75" s="111"/>
      <c r="I75" s="108"/>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x14ac:dyDescent="0.25">
      <c r="A76" s="114"/>
      <c r="B76" s="111"/>
      <c r="C76" s="111"/>
      <c r="D76" s="111"/>
      <c r="E76" s="111"/>
      <c r="F76" s="111"/>
      <c r="G76" s="111"/>
      <c r="H76" s="111"/>
      <c r="I76" s="108"/>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x14ac:dyDescent="0.25">
      <c r="A77" s="114"/>
      <c r="B77" s="111"/>
      <c r="C77" s="111"/>
      <c r="D77" s="111"/>
      <c r="E77" s="111"/>
      <c r="F77" s="111"/>
      <c r="G77" s="111"/>
      <c r="H77" s="111"/>
      <c r="I77" s="108"/>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x14ac:dyDescent="0.25">
      <c r="A78" s="114"/>
      <c r="B78" s="111"/>
      <c r="C78" s="111"/>
      <c r="D78" s="111"/>
      <c r="E78" s="111"/>
      <c r="F78" s="111"/>
      <c r="G78" s="111"/>
      <c r="H78" s="111"/>
      <c r="I78" s="108"/>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x14ac:dyDescent="0.25">
      <c r="A79" s="114"/>
      <c r="B79" s="111"/>
      <c r="C79" s="111"/>
      <c r="D79" s="111"/>
      <c r="E79" s="111"/>
      <c r="F79" s="111"/>
      <c r="G79" s="111"/>
      <c r="H79" s="111"/>
      <c r="I79" s="108"/>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row r="80" spans="1:35" x14ac:dyDescent="0.25">
      <c r="A80" s="114"/>
      <c r="B80" s="111"/>
      <c r="C80" s="111"/>
      <c r="D80" s="111"/>
      <c r="E80" s="111"/>
      <c r="F80" s="111"/>
      <c r="G80" s="111"/>
      <c r="H80" s="111"/>
      <c r="I80" s="108"/>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row>
    <row r="81" spans="1:35" x14ac:dyDescent="0.25">
      <c r="A81" s="114"/>
      <c r="B81" s="111"/>
      <c r="C81" s="111"/>
      <c r="D81" s="111"/>
      <c r="E81" s="111"/>
      <c r="F81" s="111"/>
      <c r="G81" s="111"/>
      <c r="H81" s="111"/>
      <c r="I81" s="108"/>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row>
    <row r="82" spans="1:35" x14ac:dyDescent="0.25">
      <c r="A82" s="114"/>
      <c r="B82" s="111"/>
      <c r="C82" s="111"/>
      <c r="D82" s="111"/>
      <c r="E82" s="111"/>
      <c r="F82" s="111"/>
      <c r="G82" s="111"/>
      <c r="H82" s="111"/>
      <c r="I82" s="108"/>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row>
    <row r="83" spans="1:35" x14ac:dyDescent="0.25">
      <c r="A83" s="114"/>
      <c r="B83" s="111"/>
      <c r="C83" s="111"/>
      <c r="D83" s="111"/>
      <c r="E83" s="111"/>
      <c r="F83" s="111"/>
      <c r="G83" s="111"/>
      <c r="H83" s="111"/>
      <c r="I83" s="108"/>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row>
    <row r="84" spans="1:35" x14ac:dyDescent="0.25">
      <c r="A84" s="114"/>
      <c r="B84" s="111"/>
      <c r="C84" s="111"/>
      <c r="D84" s="111"/>
      <c r="E84" s="111"/>
      <c r="F84" s="111"/>
      <c r="G84" s="111"/>
      <c r="H84" s="111"/>
      <c r="I84" s="108"/>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row>
    <row r="85" spans="1:35" x14ac:dyDescent="0.25">
      <c r="A85" s="114"/>
      <c r="B85" s="111"/>
      <c r="C85" s="111"/>
      <c r="D85" s="111"/>
      <c r="E85" s="111"/>
      <c r="F85" s="111"/>
      <c r="G85" s="111"/>
      <c r="H85" s="111"/>
      <c r="I85" s="108"/>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row>
    <row r="86" spans="1:35" x14ac:dyDescent="0.25">
      <c r="A86" s="114"/>
      <c r="B86" s="111"/>
      <c r="C86" s="111"/>
      <c r="D86" s="111"/>
      <c r="E86" s="111"/>
      <c r="F86" s="111"/>
      <c r="G86" s="111"/>
      <c r="H86" s="111"/>
      <c r="I86" s="108"/>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row>
    <row r="87" spans="1:35" x14ac:dyDescent="0.25">
      <c r="A87" s="114"/>
      <c r="B87" s="111"/>
      <c r="C87" s="111"/>
      <c r="D87" s="111"/>
      <c r="E87" s="111"/>
      <c r="F87" s="111"/>
      <c r="G87" s="111"/>
      <c r="H87" s="111"/>
      <c r="I87" s="108"/>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row>
    <row r="88" spans="1:35" x14ac:dyDescent="0.25">
      <c r="A88" s="114"/>
      <c r="B88" s="111"/>
      <c r="C88" s="111"/>
      <c r="D88" s="111"/>
      <c r="E88" s="111"/>
      <c r="F88" s="111"/>
      <c r="G88" s="111"/>
      <c r="H88" s="111"/>
      <c r="I88" s="108"/>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row>
    <row r="89" spans="1:35" x14ac:dyDescent="0.25">
      <c r="A89" s="114"/>
      <c r="B89" s="111"/>
      <c r="C89" s="111"/>
      <c r="D89" s="111"/>
      <c r="E89" s="111"/>
      <c r="F89" s="111"/>
      <c r="G89" s="111"/>
      <c r="H89" s="111"/>
      <c r="I89" s="108"/>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row>
    <row r="90" spans="1:35" x14ac:dyDescent="0.25">
      <c r="A90" s="114"/>
      <c r="B90" s="111"/>
      <c r="C90" s="111"/>
      <c r="D90" s="111"/>
      <c r="E90" s="111"/>
      <c r="F90" s="111"/>
      <c r="G90" s="111"/>
      <c r="H90" s="111"/>
      <c r="I90" s="108"/>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row>
    <row r="91" spans="1:35" x14ac:dyDescent="0.25">
      <c r="A91" s="114"/>
      <c r="B91" s="111"/>
      <c r="C91" s="111"/>
      <c r="D91" s="111"/>
      <c r="E91" s="111"/>
      <c r="F91" s="111"/>
      <c r="G91" s="111"/>
      <c r="H91" s="111"/>
      <c r="I91" s="108"/>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row>
    <row r="92" spans="1:35" x14ac:dyDescent="0.25">
      <c r="A92" s="114"/>
      <c r="B92" s="111"/>
      <c r="C92" s="111"/>
      <c r="D92" s="111"/>
      <c r="E92" s="111"/>
      <c r="F92" s="111"/>
      <c r="G92" s="111"/>
      <c r="H92" s="111"/>
      <c r="I92" s="108"/>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row>
    <row r="93" spans="1:35" x14ac:dyDescent="0.25">
      <c r="A93" s="114"/>
      <c r="B93" s="111"/>
      <c r="C93" s="111"/>
      <c r="D93" s="111"/>
      <c r="E93" s="111"/>
      <c r="F93" s="111"/>
      <c r="G93" s="111"/>
      <c r="H93" s="111"/>
      <c r="I93" s="108"/>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row>
    <row r="94" spans="1:35" x14ac:dyDescent="0.25">
      <c r="A94" s="114"/>
      <c r="B94" s="111"/>
      <c r="C94" s="111"/>
      <c r="D94" s="111"/>
      <c r="E94" s="111"/>
      <c r="F94" s="111"/>
      <c r="G94" s="111"/>
      <c r="H94" s="111"/>
      <c r="I94" s="108"/>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row>
    <row r="95" spans="1:35" x14ac:dyDescent="0.25">
      <c r="A95" s="114"/>
      <c r="B95" s="111"/>
      <c r="C95" s="111"/>
      <c r="D95" s="111"/>
      <c r="E95" s="111"/>
      <c r="F95" s="111"/>
      <c r="G95" s="111"/>
      <c r="H95" s="111"/>
      <c r="I95" s="108"/>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row>
    <row r="96" spans="1:35" x14ac:dyDescent="0.25">
      <c r="A96" s="114"/>
      <c r="B96" s="111"/>
      <c r="C96" s="111"/>
      <c r="D96" s="111"/>
      <c r="E96" s="111"/>
      <c r="F96" s="111"/>
      <c r="G96" s="111"/>
      <c r="H96" s="111"/>
      <c r="I96" s="108"/>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row>
    <row r="97" spans="1:35" x14ac:dyDescent="0.25">
      <c r="A97" s="114"/>
      <c r="B97" s="111"/>
      <c r="C97" s="111"/>
      <c r="D97" s="111"/>
      <c r="E97" s="111"/>
      <c r="F97" s="111"/>
      <c r="G97" s="111"/>
      <c r="H97" s="111"/>
      <c r="I97" s="108"/>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row>
    <row r="98" spans="1:35" x14ac:dyDescent="0.25">
      <c r="A98" s="114"/>
      <c r="B98" s="111"/>
      <c r="C98" s="111"/>
      <c r="D98" s="111"/>
      <c r="E98" s="111"/>
      <c r="F98" s="111"/>
      <c r="G98" s="111"/>
      <c r="H98" s="111"/>
      <c r="I98" s="108"/>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row>
    <row r="99" spans="1:35" x14ac:dyDescent="0.25">
      <c r="A99" s="114"/>
      <c r="B99" s="111"/>
      <c r="C99" s="111"/>
      <c r="D99" s="111"/>
      <c r="E99" s="111"/>
      <c r="F99" s="111"/>
      <c r="G99" s="111"/>
      <c r="H99" s="111"/>
      <c r="I99" s="108"/>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row>
    <row r="100" spans="1:35" x14ac:dyDescent="0.25">
      <c r="A100" s="114"/>
      <c r="B100" s="111"/>
      <c r="C100" s="111"/>
      <c r="D100" s="111"/>
      <c r="E100" s="111"/>
      <c r="F100" s="111"/>
      <c r="G100" s="111"/>
      <c r="H100" s="111"/>
      <c r="I100" s="108"/>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row>
    <row r="101" spans="1:35" x14ac:dyDescent="0.25">
      <c r="A101" s="114"/>
      <c r="B101" s="111"/>
      <c r="C101" s="111"/>
      <c r="D101" s="111"/>
      <c r="E101" s="111"/>
      <c r="F101" s="111"/>
      <c r="G101" s="111"/>
      <c r="H101" s="111"/>
      <c r="I101" s="108"/>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row>
    <row r="102" spans="1:35" x14ac:dyDescent="0.25">
      <c r="A102" s="114"/>
      <c r="B102" s="111"/>
      <c r="C102" s="111"/>
      <c r="D102" s="111"/>
      <c r="E102" s="111"/>
      <c r="F102" s="111"/>
      <c r="G102" s="111"/>
      <c r="H102" s="111"/>
      <c r="I102" s="108"/>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row>
    <row r="103" spans="1:35" x14ac:dyDescent="0.25">
      <c r="A103" s="114"/>
      <c r="B103" s="111"/>
      <c r="C103" s="111"/>
      <c r="D103" s="111"/>
      <c r="E103" s="111"/>
      <c r="F103" s="111"/>
      <c r="G103" s="111"/>
      <c r="H103" s="111"/>
      <c r="I103" s="108"/>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row>
    <row r="104" spans="1:35" x14ac:dyDescent="0.25">
      <c r="A104" s="114"/>
      <c r="B104" s="111"/>
      <c r="C104" s="111"/>
      <c r="D104" s="111"/>
      <c r="E104" s="111"/>
      <c r="F104" s="111"/>
      <c r="G104" s="111"/>
      <c r="H104" s="111"/>
      <c r="I104" s="108"/>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row>
    <row r="105" spans="1:35" x14ac:dyDescent="0.25">
      <c r="A105" s="114"/>
      <c r="B105" s="111"/>
      <c r="C105" s="111"/>
      <c r="D105" s="111"/>
      <c r="E105" s="111"/>
      <c r="F105" s="111"/>
      <c r="G105" s="111"/>
      <c r="H105" s="111"/>
      <c r="I105" s="108"/>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row>
    <row r="106" spans="1:35" x14ac:dyDescent="0.25">
      <c r="A106" s="114"/>
      <c r="B106" s="111"/>
      <c r="C106" s="111"/>
      <c r="D106" s="111"/>
      <c r="E106" s="111"/>
      <c r="F106" s="111"/>
      <c r="G106" s="111"/>
      <c r="H106" s="111"/>
      <c r="I106" s="108"/>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row>
    <row r="107" spans="1:35" x14ac:dyDescent="0.25">
      <c r="A107" s="114"/>
      <c r="B107" s="111"/>
      <c r="C107" s="111"/>
      <c r="D107" s="111"/>
      <c r="E107" s="111"/>
      <c r="F107" s="111"/>
      <c r="G107" s="111"/>
      <c r="H107" s="111"/>
      <c r="I107" s="108"/>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row>
    <row r="108" spans="1:35" x14ac:dyDescent="0.25">
      <c r="A108" s="114"/>
      <c r="B108" s="111"/>
      <c r="C108" s="111"/>
      <c r="D108" s="111"/>
      <c r="E108" s="111"/>
      <c r="F108" s="111"/>
      <c r="G108" s="111"/>
      <c r="H108" s="111"/>
      <c r="I108" s="108"/>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row>
    <row r="109" spans="1:35" x14ac:dyDescent="0.25">
      <c r="A109" s="114"/>
      <c r="B109" s="111"/>
      <c r="C109" s="111"/>
      <c r="D109" s="111"/>
      <c r="E109" s="111"/>
      <c r="F109" s="111"/>
      <c r="G109" s="111"/>
      <c r="H109" s="111"/>
      <c r="I109" s="108"/>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row>
    <row r="110" spans="1:35" x14ac:dyDescent="0.25">
      <c r="A110" s="114"/>
      <c r="B110" s="111"/>
      <c r="C110" s="111"/>
      <c r="D110" s="111"/>
      <c r="E110" s="111"/>
      <c r="F110" s="111"/>
      <c r="G110" s="111"/>
      <c r="H110" s="111"/>
      <c r="I110" s="108"/>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row>
    <row r="111" spans="1:35" x14ac:dyDescent="0.25">
      <c r="A111" s="114"/>
      <c r="B111" s="111"/>
      <c r="C111" s="111"/>
      <c r="D111" s="111"/>
      <c r="E111" s="111"/>
      <c r="F111" s="111"/>
      <c r="G111" s="111"/>
      <c r="H111" s="111"/>
      <c r="I111" s="108"/>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row>
    <row r="112" spans="1:35" x14ac:dyDescent="0.25">
      <c r="A112" s="114"/>
      <c r="B112" s="111"/>
      <c r="C112" s="111"/>
      <c r="D112" s="111"/>
      <c r="E112" s="111"/>
      <c r="F112" s="111"/>
      <c r="G112" s="111"/>
      <c r="H112" s="111"/>
      <c r="I112" s="108"/>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row>
    <row r="113" spans="1:35" x14ac:dyDescent="0.25">
      <c r="A113" s="114"/>
      <c r="B113" s="111"/>
      <c r="C113" s="111"/>
      <c r="D113" s="111"/>
      <c r="E113" s="111"/>
      <c r="F113" s="111"/>
      <c r="G113" s="111"/>
      <c r="H113" s="111"/>
      <c r="I113" s="108"/>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row>
    <row r="114" spans="1:35" x14ac:dyDescent="0.25">
      <c r="A114" s="114"/>
      <c r="B114" s="111"/>
      <c r="C114" s="111"/>
      <c r="D114" s="111"/>
      <c r="E114" s="111"/>
      <c r="F114" s="111"/>
      <c r="G114" s="111"/>
      <c r="H114" s="111"/>
      <c r="I114" s="108"/>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row>
    <row r="115" spans="1:35" x14ac:dyDescent="0.25">
      <c r="A115" s="114"/>
      <c r="B115" s="111"/>
      <c r="C115" s="111"/>
      <c r="D115" s="111"/>
      <c r="E115" s="111"/>
      <c r="F115" s="111"/>
      <c r="G115" s="111"/>
      <c r="H115" s="111"/>
      <c r="I115" s="108"/>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row>
    <row r="116" spans="1:35" x14ac:dyDescent="0.25">
      <c r="A116" s="114"/>
      <c r="B116" s="111"/>
      <c r="C116" s="111"/>
      <c r="D116" s="111"/>
      <c r="E116" s="111"/>
      <c r="F116" s="111"/>
      <c r="G116" s="111"/>
      <c r="H116" s="111"/>
      <c r="I116" s="108"/>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row>
    <row r="117" spans="1:35" x14ac:dyDescent="0.25">
      <c r="A117" s="114"/>
      <c r="B117" s="111"/>
      <c r="C117" s="111"/>
      <c r="D117" s="111"/>
      <c r="E117" s="111"/>
      <c r="F117" s="111"/>
      <c r="G117" s="111"/>
      <c r="H117" s="111"/>
      <c r="I117" s="108"/>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row>
    <row r="118" spans="1:35" x14ac:dyDescent="0.25">
      <c r="A118" s="114"/>
      <c r="B118" s="111"/>
      <c r="C118" s="111"/>
      <c r="D118" s="111"/>
      <c r="E118" s="111"/>
      <c r="F118" s="111"/>
      <c r="G118" s="111"/>
      <c r="H118" s="111"/>
      <c r="I118" s="108"/>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row>
    <row r="119" spans="1:35" x14ac:dyDescent="0.25">
      <c r="A119" s="114"/>
      <c r="B119" s="111"/>
      <c r="C119" s="111"/>
      <c r="D119" s="111"/>
      <c r="E119" s="111"/>
      <c r="F119" s="111"/>
      <c r="G119" s="111"/>
      <c r="H119" s="111"/>
      <c r="I119" s="108"/>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row>
    <row r="120" spans="1:35" x14ac:dyDescent="0.25">
      <c r="A120" s="114"/>
      <c r="B120" s="111"/>
      <c r="C120" s="111"/>
      <c r="D120" s="111"/>
      <c r="E120" s="111"/>
      <c r="F120" s="111"/>
      <c r="G120" s="111"/>
      <c r="H120" s="111"/>
      <c r="I120" s="108"/>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row>
    <row r="121" spans="1:35" x14ac:dyDescent="0.25">
      <c r="A121" s="114"/>
      <c r="B121" s="111"/>
      <c r="C121" s="111"/>
      <c r="D121" s="111"/>
      <c r="E121" s="111"/>
      <c r="F121" s="111"/>
      <c r="G121" s="111"/>
      <c r="H121" s="111"/>
      <c r="I121" s="108"/>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row>
    <row r="122" spans="1:35" x14ac:dyDescent="0.25">
      <c r="A122" s="114"/>
      <c r="B122" s="111"/>
      <c r="C122" s="111"/>
      <c r="D122" s="111"/>
      <c r="E122" s="111"/>
      <c r="F122" s="111"/>
      <c r="G122" s="111"/>
      <c r="H122" s="111"/>
      <c r="I122" s="108"/>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row>
    <row r="123" spans="1:35" x14ac:dyDescent="0.25">
      <c r="A123" s="114"/>
      <c r="B123" s="111"/>
      <c r="C123" s="111"/>
      <c r="D123" s="111"/>
      <c r="E123" s="111"/>
      <c r="F123" s="111"/>
      <c r="G123" s="111"/>
      <c r="H123" s="111"/>
      <c r="I123" s="108"/>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row>
    <row r="124" spans="1:35" x14ac:dyDescent="0.25">
      <c r="A124" s="114"/>
      <c r="B124" s="111"/>
      <c r="C124" s="111"/>
      <c r="D124" s="111"/>
      <c r="E124" s="111"/>
      <c r="F124" s="111"/>
      <c r="G124" s="111"/>
      <c r="H124" s="111"/>
      <c r="I124" s="108"/>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row>
    <row r="125" spans="1:35" x14ac:dyDescent="0.25">
      <c r="A125" s="114"/>
      <c r="B125" s="111"/>
      <c r="C125" s="111"/>
      <c r="D125" s="111"/>
      <c r="E125" s="111"/>
      <c r="F125" s="111"/>
      <c r="G125" s="111"/>
      <c r="H125" s="111"/>
      <c r="I125" s="108"/>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row>
    <row r="126" spans="1:35" x14ac:dyDescent="0.25">
      <c r="A126" s="114"/>
      <c r="B126" s="111"/>
      <c r="C126" s="111"/>
      <c r="D126" s="111"/>
      <c r="E126" s="111"/>
      <c r="F126" s="111"/>
      <c r="G126" s="111"/>
      <c r="H126" s="111"/>
      <c r="I126" s="108"/>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row>
    <row r="127" spans="1:35" x14ac:dyDescent="0.25">
      <c r="A127" s="114"/>
      <c r="B127" s="111"/>
      <c r="C127" s="111"/>
      <c r="D127" s="111"/>
      <c r="E127" s="111"/>
      <c r="F127" s="111"/>
      <c r="G127" s="111"/>
      <c r="H127" s="111"/>
      <c r="I127" s="108"/>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row>
    <row r="128" spans="1:35" x14ac:dyDescent="0.25">
      <c r="A128" s="114"/>
      <c r="B128" s="111"/>
      <c r="C128" s="111"/>
      <c r="D128" s="111"/>
      <c r="E128" s="111"/>
      <c r="F128" s="111"/>
      <c r="G128" s="111"/>
      <c r="H128" s="111"/>
      <c r="I128" s="108"/>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row>
    <row r="129" spans="1:35" x14ac:dyDescent="0.25">
      <c r="A129" s="114"/>
      <c r="B129" s="111"/>
      <c r="C129" s="111"/>
      <c r="D129" s="111"/>
      <c r="E129" s="111"/>
      <c r="F129" s="111"/>
      <c r="G129" s="111"/>
      <c r="H129" s="111"/>
      <c r="I129" s="108"/>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row>
    <row r="130" spans="1:35" x14ac:dyDescent="0.25">
      <c r="A130" s="114"/>
      <c r="B130" s="111"/>
      <c r="C130" s="111"/>
      <c r="D130" s="111"/>
      <c r="E130" s="111"/>
      <c r="F130" s="111"/>
      <c r="G130" s="111"/>
      <c r="H130" s="111"/>
      <c r="I130" s="108"/>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row>
    <row r="131" spans="1:35" x14ac:dyDescent="0.25">
      <c r="A131" s="114"/>
      <c r="B131" s="111"/>
      <c r="C131" s="111"/>
      <c r="D131" s="111"/>
      <c r="E131" s="111"/>
      <c r="F131" s="111"/>
      <c r="G131" s="111"/>
      <c r="H131" s="111"/>
      <c r="I131" s="108"/>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row>
    <row r="132" spans="1:35" x14ac:dyDescent="0.25">
      <c r="A132" s="114"/>
      <c r="B132" s="111"/>
      <c r="C132" s="111"/>
      <c r="D132" s="111"/>
      <c r="E132" s="111"/>
      <c r="F132" s="111"/>
      <c r="G132" s="111"/>
      <c r="H132" s="111"/>
      <c r="I132" s="108"/>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row>
    <row r="133" spans="1:35" x14ac:dyDescent="0.25">
      <c r="A133" s="114"/>
      <c r="B133" s="111"/>
      <c r="C133" s="111"/>
      <c r="D133" s="111"/>
      <c r="E133" s="111"/>
      <c r="F133" s="111"/>
      <c r="G133" s="111"/>
      <c r="H133" s="111"/>
      <c r="I133" s="108"/>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row>
    <row r="134" spans="1:35" x14ac:dyDescent="0.25">
      <c r="A134" s="114"/>
      <c r="B134" s="111"/>
      <c r="C134" s="111"/>
      <c r="D134" s="111"/>
      <c r="E134" s="111"/>
      <c r="F134" s="111"/>
      <c r="G134" s="111"/>
      <c r="H134" s="111"/>
      <c r="I134" s="108"/>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row>
    <row r="135" spans="1:35" x14ac:dyDescent="0.25">
      <c r="A135" s="114"/>
      <c r="B135" s="111"/>
      <c r="C135" s="111"/>
      <c r="D135" s="111"/>
      <c r="E135" s="111"/>
      <c r="F135" s="111"/>
      <c r="G135" s="111"/>
      <c r="H135" s="111"/>
      <c r="I135" s="108"/>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row>
    <row r="136" spans="1:35" x14ac:dyDescent="0.25">
      <c r="A136" s="114"/>
      <c r="B136" s="111"/>
      <c r="C136" s="111"/>
      <c r="D136" s="111"/>
      <c r="E136" s="111"/>
      <c r="F136" s="111"/>
      <c r="G136" s="111"/>
      <c r="H136" s="111"/>
      <c r="I136" s="108"/>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row>
    <row r="137" spans="1:35" x14ac:dyDescent="0.25">
      <c r="A137" s="114"/>
      <c r="B137" s="111"/>
      <c r="C137" s="111"/>
      <c r="D137" s="111"/>
      <c r="E137" s="111"/>
      <c r="F137" s="111"/>
      <c r="G137" s="111"/>
      <c r="H137" s="111"/>
      <c r="I137" s="108"/>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row>
    <row r="138" spans="1:35" x14ac:dyDescent="0.25">
      <c r="A138" s="114"/>
      <c r="B138" s="111"/>
      <c r="C138" s="111"/>
      <c r="D138" s="111"/>
      <c r="E138" s="111"/>
      <c r="F138" s="111"/>
      <c r="G138" s="111"/>
      <c r="H138" s="111"/>
      <c r="I138" s="108"/>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row>
    <row r="139" spans="1:35" x14ac:dyDescent="0.25">
      <c r="A139" s="114"/>
      <c r="B139" s="111"/>
      <c r="C139" s="111"/>
      <c r="D139" s="111"/>
      <c r="E139" s="111"/>
      <c r="F139" s="111"/>
      <c r="G139" s="111"/>
      <c r="H139" s="111"/>
      <c r="I139" s="108"/>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row>
    <row r="140" spans="1:35" x14ac:dyDescent="0.25">
      <c r="A140" s="114"/>
      <c r="B140" s="111"/>
      <c r="C140" s="111"/>
      <c r="D140" s="111"/>
      <c r="E140" s="111"/>
      <c r="F140" s="111"/>
      <c r="G140" s="111"/>
      <c r="H140" s="111"/>
      <c r="I140" s="108"/>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row>
    <row r="141" spans="1:35" x14ac:dyDescent="0.25">
      <c r="A141" s="114"/>
      <c r="B141" s="111"/>
      <c r="C141" s="111"/>
      <c r="D141" s="111"/>
      <c r="E141" s="111"/>
      <c r="F141" s="111"/>
      <c r="G141" s="111"/>
      <c r="H141" s="111"/>
      <c r="I141" s="108"/>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row>
    <row r="142" spans="1:35" x14ac:dyDescent="0.25">
      <c r="A142" s="114"/>
      <c r="B142" s="111"/>
      <c r="C142" s="111"/>
      <c r="D142" s="111"/>
      <c r="E142" s="111"/>
      <c r="F142" s="111"/>
      <c r="G142" s="111"/>
      <c r="H142" s="111"/>
      <c r="I142" s="108"/>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row>
    <row r="143" spans="1:35" x14ac:dyDescent="0.25">
      <c r="A143" s="114"/>
      <c r="B143" s="111"/>
      <c r="C143" s="111"/>
      <c r="D143" s="111"/>
      <c r="E143" s="111"/>
      <c r="F143" s="111"/>
      <c r="G143" s="111"/>
      <c r="H143" s="111"/>
      <c r="I143" s="108"/>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c r="AG143" s="111"/>
      <c r="AH143" s="111"/>
      <c r="AI143" s="111"/>
    </row>
    <row r="144" spans="1:35" x14ac:dyDescent="0.25">
      <c r="A144" s="114"/>
      <c r="B144" s="111"/>
      <c r="C144" s="111"/>
      <c r="D144" s="111"/>
      <c r="E144" s="111"/>
      <c r="F144" s="111"/>
      <c r="G144" s="111"/>
      <c r="H144" s="111"/>
      <c r="I144" s="108"/>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row>
    <row r="145" spans="1:35" x14ac:dyDescent="0.25">
      <c r="A145" s="114"/>
      <c r="B145" s="111"/>
      <c r="C145" s="111"/>
      <c r="D145" s="111"/>
      <c r="E145" s="111"/>
      <c r="F145" s="111"/>
      <c r="G145" s="111"/>
      <c r="H145" s="111"/>
      <c r="I145" s="108"/>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row>
    <row r="146" spans="1:35" x14ac:dyDescent="0.25">
      <c r="A146" s="114"/>
      <c r="B146" s="111"/>
      <c r="C146" s="111"/>
      <c r="D146" s="111"/>
      <c r="E146" s="111"/>
      <c r="F146" s="111"/>
      <c r="G146" s="111"/>
      <c r="H146" s="111"/>
      <c r="I146" s="108"/>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row>
    <row r="147" spans="1:35" x14ac:dyDescent="0.25">
      <c r="A147" s="114"/>
      <c r="B147" s="111"/>
      <c r="C147" s="111"/>
      <c r="D147" s="111"/>
      <c r="E147" s="111"/>
      <c r="F147" s="111"/>
      <c r="G147" s="111"/>
      <c r="H147" s="111"/>
      <c r="I147" s="108"/>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row>
    <row r="148" spans="1:35" x14ac:dyDescent="0.25">
      <c r="A148" s="114"/>
      <c r="B148" s="111"/>
      <c r="C148" s="111"/>
      <c r="D148" s="111"/>
      <c r="E148" s="111"/>
      <c r="F148" s="111"/>
      <c r="G148" s="111"/>
      <c r="H148" s="111"/>
      <c r="I148" s="108"/>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row>
    <row r="149" spans="1:35" x14ac:dyDescent="0.25">
      <c r="A149" s="114"/>
      <c r="B149" s="111"/>
      <c r="C149" s="111"/>
      <c r="D149" s="111"/>
      <c r="E149" s="111"/>
      <c r="F149" s="111"/>
      <c r="G149" s="111"/>
      <c r="H149" s="111"/>
      <c r="I149" s="108"/>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row>
    <row r="150" spans="1:35" x14ac:dyDescent="0.25">
      <c r="A150" s="114"/>
      <c r="B150" s="111"/>
      <c r="C150" s="111"/>
      <c r="D150" s="111"/>
      <c r="E150" s="111"/>
      <c r="F150" s="111"/>
      <c r="G150" s="111"/>
      <c r="H150" s="111"/>
      <c r="I150" s="108"/>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row>
    <row r="151" spans="1:35" x14ac:dyDescent="0.25">
      <c r="A151" s="114"/>
      <c r="B151" s="111"/>
      <c r="C151" s="111"/>
      <c r="D151" s="111"/>
      <c r="E151" s="111"/>
      <c r="F151" s="111"/>
      <c r="G151" s="111"/>
      <c r="H151" s="111"/>
      <c r="I151" s="108"/>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row>
    <row r="152" spans="1:35" x14ac:dyDescent="0.25">
      <c r="A152" s="114"/>
      <c r="B152" s="111"/>
      <c r="C152" s="111"/>
      <c r="D152" s="111"/>
      <c r="E152" s="111"/>
      <c r="F152" s="111"/>
      <c r="G152" s="111"/>
      <c r="H152" s="111"/>
      <c r="I152" s="108"/>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row>
    <row r="153" spans="1:35" x14ac:dyDescent="0.25">
      <c r="A153" s="114"/>
      <c r="B153" s="111"/>
      <c r="C153" s="111"/>
      <c r="D153" s="111"/>
      <c r="E153" s="111"/>
      <c r="F153" s="111"/>
      <c r="G153" s="111"/>
      <c r="H153" s="111"/>
      <c r="I153" s="108"/>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111"/>
    </row>
    <row r="154" spans="1:35" x14ac:dyDescent="0.25">
      <c r="A154" s="114"/>
      <c r="B154" s="111"/>
      <c r="C154" s="111"/>
      <c r="D154" s="111"/>
      <c r="E154" s="111"/>
      <c r="F154" s="111"/>
      <c r="G154" s="111"/>
      <c r="H154" s="111"/>
      <c r="I154" s="108"/>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11"/>
      <c r="AI154" s="111"/>
    </row>
    <row r="155" spans="1:35" x14ac:dyDescent="0.25">
      <c r="A155" s="114"/>
      <c r="B155" s="111"/>
      <c r="C155" s="111"/>
      <c r="D155" s="111"/>
      <c r="E155" s="111"/>
      <c r="F155" s="111"/>
      <c r="G155" s="111"/>
      <c r="H155" s="111"/>
      <c r="I155" s="108"/>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row>
    <row r="156" spans="1:35" x14ac:dyDescent="0.25">
      <c r="A156" s="114"/>
      <c r="B156" s="111"/>
      <c r="C156" s="111"/>
      <c r="D156" s="111"/>
      <c r="E156" s="111"/>
      <c r="F156" s="111"/>
      <c r="G156" s="111"/>
      <c r="H156" s="111"/>
      <c r="I156" s="108"/>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row>
    <row r="157" spans="1:35" x14ac:dyDescent="0.25">
      <c r="A157" s="114"/>
      <c r="B157" s="111"/>
      <c r="C157" s="111"/>
      <c r="D157" s="111"/>
      <c r="E157" s="111"/>
      <c r="F157" s="111"/>
      <c r="G157" s="111"/>
      <c r="H157" s="111"/>
      <c r="I157" s="108"/>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row>
    <row r="158" spans="1:35" x14ac:dyDescent="0.25">
      <c r="A158" s="114"/>
      <c r="B158" s="111"/>
      <c r="C158" s="111"/>
      <c r="D158" s="111"/>
      <c r="E158" s="111"/>
      <c r="F158" s="111"/>
      <c r="G158" s="111"/>
      <c r="H158" s="111"/>
      <c r="I158" s="108"/>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row>
    <row r="159" spans="1:35" x14ac:dyDescent="0.25">
      <c r="A159" s="114"/>
      <c r="B159" s="111"/>
      <c r="C159" s="111"/>
      <c r="D159" s="111"/>
      <c r="E159" s="111"/>
      <c r="F159" s="111"/>
      <c r="G159" s="111"/>
      <c r="H159" s="111"/>
      <c r="I159" s="108"/>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row>
    <row r="160" spans="1:35" x14ac:dyDescent="0.25">
      <c r="A160" s="114"/>
      <c r="B160" s="111"/>
      <c r="C160" s="111"/>
      <c r="D160" s="111"/>
      <c r="E160" s="111"/>
      <c r="F160" s="111"/>
      <c r="G160" s="111"/>
      <c r="H160" s="111"/>
      <c r="I160" s="108"/>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row>
    <row r="161" spans="1:35" x14ac:dyDescent="0.25">
      <c r="A161" s="114"/>
      <c r="B161" s="111"/>
      <c r="C161" s="111"/>
      <c r="D161" s="111"/>
      <c r="E161" s="111"/>
      <c r="F161" s="111"/>
      <c r="G161" s="111"/>
      <c r="H161" s="111"/>
      <c r="I161" s="108"/>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row>
    <row r="162" spans="1:35" x14ac:dyDescent="0.25">
      <c r="A162" s="114"/>
      <c r="B162" s="111"/>
      <c r="C162" s="111"/>
      <c r="D162" s="111"/>
      <c r="E162" s="111"/>
      <c r="F162" s="111"/>
      <c r="G162" s="111"/>
      <c r="H162" s="111"/>
      <c r="I162" s="108"/>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row>
    <row r="163" spans="1:35" x14ac:dyDescent="0.25">
      <c r="A163" s="114"/>
      <c r="B163" s="111"/>
      <c r="C163" s="111"/>
      <c r="D163" s="111"/>
      <c r="E163" s="111"/>
      <c r="F163" s="111"/>
      <c r="G163" s="111"/>
      <c r="H163" s="111"/>
      <c r="I163" s="108"/>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row>
    <row r="164" spans="1:35" x14ac:dyDescent="0.25">
      <c r="A164" s="114"/>
      <c r="B164" s="111"/>
      <c r="C164" s="111"/>
      <c r="D164" s="111"/>
      <c r="E164" s="111"/>
      <c r="F164" s="111"/>
      <c r="G164" s="111"/>
      <c r="H164" s="111"/>
      <c r="I164" s="108"/>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row>
    <row r="165" spans="1:35" x14ac:dyDescent="0.25">
      <c r="A165" s="114"/>
      <c r="B165" s="111"/>
      <c r="C165" s="111"/>
      <c r="D165" s="111"/>
      <c r="E165" s="111"/>
      <c r="F165" s="111"/>
      <c r="G165" s="111"/>
      <c r="H165" s="111"/>
      <c r="I165" s="108"/>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row>
    <row r="166" spans="1:35" x14ac:dyDescent="0.25">
      <c r="A166" s="114"/>
      <c r="B166" s="111"/>
      <c r="C166" s="111"/>
      <c r="D166" s="111"/>
      <c r="E166" s="111"/>
      <c r="F166" s="111"/>
      <c r="G166" s="111"/>
      <c r="H166" s="111"/>
      <c r="I166" s="108"/>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row>
    <row r="167" spans="1:35" x14ac:dyDescent="0.25">
      <c r="A167" s="114"/>
      <c r="B167" s="111"/>
      <c r="C167" s="111"/>
      <c r="D167" s="111"/>
      <c r="E167" s="111"/>
      <c r="F167" s="111"/>
      <c r="G167" s="111"/>
      <c r="H167" s="111"/>
      <c r="I167" s="108"/>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row>
    <row r="168" spans="1:35" x14ac:dyDescent="0.25">
      <c r="A168" s="114"/>
      <c r="B168" s="111"/>
      <c r="C168" s="111"/>
      <c r="D168" s="111"/>
      <c r="E168" s="111"/>
      <c r="F168" s="111"/>
      <c r="G168" s="111"/>
      <c r="H168" s="111"/>
      <c r="I168" s="108"/>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1"/>
    </row>
    <row r="169" spans="1:35" x14ac:dyDescent="0.25">
      <c r="A169" s="114"/>
      <c r="B169" s="111"/>
      <c r="C169" s="111"/>
      <c r="D169" s="111"/>
      <c r="E169" s="111"/>
      <c r="F169" s="111"/>
      <c r="G169" s="111"/>
      <c r="H169" s="111"/>
      <c r="I169" s="108"/>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c r="AG169" s="111"/>
      <c r="AH169" s="111"/>
      <c r="AI169" s="111"/>
    </row>
    <row r="170" spans="1:35" x14ac:dyDescent="0.25">
      <c r="A170" s="114"/>
      <c r="B170" s="111"/>
      <c r="C170" s="111"/>
      <c r="D170" s="111"/>
      <c r="E170" s="111"/>
      <c r="F170" s="111"/>
      <c r="G170" s="111"/>
      <c r="H170" s="111"/>
      <c r="I170" s="108"/>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row>
    <row r="171" spans="1:35" x14ac:dyDescent="0.25">
      <c r="A171" s="114"/>
      <c r="B171" s="111"/>
      <c r="C171" s="111"/>
      <c r="D171" s="111"/>
      <c r="E171" s="111"/>
      <c r="F171" s="111"/>
      <c r="G171" s="111"/>
      <c r="H171" s="111"/>
      <c r="I171" s="108"/>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row>
    <row r="172" spans="1:35" x14ac:dyDescent="0.25">
      <c r="A172" s="114"/>
      <c r="B172" s="111"/>
      <c r="C172" s="111"/>
      <c r="D172" s="111"/>
      <c r="E172" s="111"/>
      <c r="F172" s="111"/>
      <c r="G172" s="111"/>
      <c r="H172" s="111"/>
      <c r="I172" s="108"/>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11"/>
      <c r="AI172" s="111"/>
    </row>
    <row r="173" spans="1:35" x14ac:dyDescent="0.25">
      <c r="A173" s="114"/>
      <c r="B173" s="111"/>
      <c r="C173" s="111"/>
      <c r="D173" s="111"/>
      <c r="E173" s="111"/>
      <c r="F173" s="111"/>
      <c r="G173" s="111"/>
      <c r="H173" s="111"/>
      <c r="I173" s="108"/>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row>
    <row r="174" spans="1:35" x14ac:dyDescent="0.25">
      <c r="A174" s="114"/>
      <c r="B174" s="111"/>
      <c r="C174" s="111"/>
      <c r="D174" s="111"/>
      <c r="E174" s="111"/>
      <c r="F174" s="111"/>
      <c r="G174" s="111"/>
      <c r="H174" s="111"/>
      <c r="I174" s="108"/>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11"/>
      <c r="AI174" s="111"/>
    </row>
    <row r="175" spans="1:35" x14ac:dyDescent="0.25">
      <c r="A175" s="114"/>
      <c r="B175" s="111"/>
      <c r="C175" s="111"/>
      <c r="D175" s="111"/>
      <c r="E175" s="111"/>
      <c r="F175" s="111"/>
      <c r="G175" s="111"/>
      <c r="H175" s="111"/>
      <c r="I175" s="108"/>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row>
    <row r="176" spans="1:35" x14ac:dyDescent="0.25">
      <c r="A176" s="114"/>
      <c r="B176" s="111"/>
      <c r="C176" s="111"/>
      <c r="D176" s="111"/>
      <c r="E176" s="111"/>
      <c r="F176" s="111"/>
      <c r="G176" s="111"/>
      <c r="H176" s="111"/>
      <c r="I176" s="108"/>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11"/>
      <c r="AI176" s="111"/>
    </row>
    <row r="177" spans="1:35" x14ac:dyDescent="0.25">
      <c r="A177" s="114"/>
      <c r="B177" s="111"/>
      <c r="C177" s="111"/>
      <c r="D177" s="111"/>
      <c r="E177" s="111"/>
      <c r="F177" s="111"/>
      <c r="G177" s="111"/>
      <c r="H177" s="111"/>
      <c r="I177" s="108"/>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row>
    <row r="178" spans="1:35" x14ac:dyDescent="0.25">
      <c r="A178" s="114"/>
      <c r="B178" s="111"/>
      <c r="C178" s="111"/>
      <c r="D178" s="111"/>
      <c r="E178" s="111"/>
      <c r="F178" s="111"/>
      <c r="G178" s="111"/>
      <c r="H178" s="111"/>
      <c r="I178" s="108"/>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row>
    <row r="179" spans="1:35" x14ac:dyDescent="0.25">
      <c r="A179" s="114"/>
      <c r="B179" s="111"/>
      <c r="C179" s="111"/>
      <c r="D179" s="111"/>
      <c r="E179" s="111"/>
      <c r="F179" s="111"/>
      <c r="G179" s="111"/>
      <c r="H179" s="111"/>
      <c r="I179" s="108"/>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row>
    <row r="180" spans="1:35" x14ac:dyDescent="0.25">
      <c r="A180" s="114"/>
      <c r="B180" s="111"/>
      <c r="C180" s="111"/>
      <c r="D180" s="111"/>
      <c r="E180" s="111"/>
      <c r="F180" s="111"/>
      <c r="G180" s="111"/>
      <c r="H180" s="111"/>
      <c r="I180" s="108"/>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row>
    <row r="181" spans="1:35" x14ac:dyDescent="0.25">
      <c r="A181" s="114"/>
      <c r="B181" s="111"/>
      <c r="C181" s="111"/>
      <c r="D181" s="111"/>
      <c r="E181" s="111"/>
      <c r="F181" s="111"/>
      <c r="G181" s="111"/>
      <c r="H181" s="111"/>
      <c r="I181" s="108"/>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row>
    <row r="182" spans="1:35" x14ac:dyDescent="0.25">
      <c r="A182" s="114"/>
      <c r="B182" s="111"/>
      <c r="C182" s="111"/>
      <c r="D182" s="111"/>
      <c r="E182" s="111"/>
      <c r="F182" s="111"/>
      <c r="G182" s="111"/>
      <c r="H182" s="111"/>
      <c r="I182" s="108"/>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row>
    <row r="183" spans="1:35" x14ac:dyDescent="0.25">
      <c r="A183" s="114"/>
      <c r="B183" s="111"/>
      <c r="C183" s="111"/>
      <c r="D183" s="111"/>
      <c r="E183" s="111"/>
      <c r="F183" s="111"/>
      <c r="G183" s="111"/>
      <c r="H183" s="111"/>
      <c r="I183" s="108"/>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row>
    <row r="184" spans="1:35" x14ac:dyDescent="0.25">
      <c r="A184" s="114"/>
      <c r="B184" s="111"/>
      <c r="C184" s="111"/>
      <c r="D184" s="111"/>
      <c r="E184" s="111"/>
      <c r="F184" s="111"/>
      <c r="G184" s="111"/>
      <c r="H184" s="111"/>
      <c r="I184" s="108"/>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row>
    <row r="185" spans="1:35" x14ac:dyDescent="0.25">
      <c r="A185" s="114"/>
      <c r="B185" s="111"/>
      <c r="C185" s="111"/>
      <c r="D185" s="111"/>
      <c r="E185" s="111"/>
      <c r="F185" s="111"/>
      <c r="G185" s="111"/>
      <c r="H185" s="111"/>
      <c r="I185" s="108"/>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row>
    <row r="186" spans="1:35" x14ac:dyDescent="0.25">
      <c r="A186" s="114"/>
      <c r="B186" s="111"/>
      <c r="C186" s="111"/>
      <c r="D186" s="111"/>
      <c r="E186" s="111"/>
      <c r="F186" s="111"/>
      <c r="G186" s="111"/>
      <c r="H186" s="111"/>
      <c r="I186" s="108"/>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row>
    <row r="187" spans="1:35" x14ac:dyDescent="0.25">
      <c r="A187" s="114"/>
      <c r="B187" s="111"/>
      <c r="C187" s="111"/>
      <c r="D187" s="111"/>
      <c r="E187" s="111"/>
      <c r="F187" s="111"/>
      <c r="G187" s="111"/>
      <c r="H187" s="111"/>
      <c r="I187" s="108"/>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c r="AG187" s="111"/>
      <c r="AH187" s="111"/>
      <c r="AI187" s="111"/>
    </row>
    <row r="188" spans="1:35" x14ac:dyDescent="0.25">
      <c r="A188" s="114"/>
      <c r="B188" s="111"/>
      <c r="C188" s="111"/>
      <c r="D188" s="111"/>
      <c r="E188" s="111"/>
      <c r="F188" s="111"/>
      <c r="G188" s="111"/>
      <c r="H188" s="111"/>
      <c r="I188" s="108"/>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row>
    <row r="189" spans="1:35" x14ac:dyDescent="0.25">
      <c r="A189" s="114"/>
      <c r="B189" s="111"/>
      <c r="C189" s="111"/>
      <c r="D189" s="111"/>
      <c r="E189" s="111"/>
      <c r="F189" s="111"/>
      <c r="G189" s="111"/>
      <c r="H189" s="111"/>
      <c r="I189" s="108"/>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row>
    <row r="190" spans="1:35" x14ac:dyDescent="0.25">
      <c r="A190" s="114"/>
      <c r="B190" s="111"/>
      <c r="C190" s="111"/>
      <c r="D190" s="111"/>
      <c r="E190" s="111"/>
      <c r="F190" s="111"/>
      <c r="G190" s="111"/>
      <c r="H190" s="111"/>
      <c r="I190" s="108"/>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row>
    <row r="191" spans="1:35" x14ac:dyDescent="0.25">
      <c r="A191" s="114"/>
      <c r="B191" s="111"/>
      <c r="C191" s="111"/>
      <c r="D191" s="111"/>
      <c r="E191" s="111"/>
      <c r="F191" s="111"/>
      <c r="G191" s="111"/>
      <c r="H191" s="111"/>
      <c r="I191" s="108"/>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row>
    <row r="192" spans="1:35" x14ac:dyDescent="0.25">
      <c r="A192" s="114"/>
      <c r="B192" s="111"/>
      <c r="C192" s="111"/>
      <c r="D192" s="111"/>
      <c r="E192" s="111"/>
      <c r="F192" s="111"/>
      <c r="G192" s="111"/>
      <c r="H192" s="111"/>
      <c r="I192" s="108"/>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row>
    <row r="193" spans="1:35" x14ac:dyDescent="0.25">
      <c r="A193" s="114"/>
      <c r="B193" s="111"/>
      <c r="C193" s="111"/>
      <c r="D193" s="111"/>
      <c r="E193" s="111"/>
      <c r="F193" s="111"/>
      <c r="G193" s="111"/>
      <c r="H193" s="111"/>
      <c r="I193" s="108"/>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row>
    <row r="194" spans="1:35" x14ac:dyDescent="0.25">
      <c r="A194" s="114"/>
      <c r="B194" s="111"/>
      <c r="C194" s="111"/>
      <c r="D194" s="111"/>
      <c r="E194" s="111"/>
      <c r="F194" s="111"/>
      <c r="G194" s="111"/>
      <c r="H194" s="111"/>
      <c r="I194" s="108"/>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row>
    <row r="195" spans="1:35" x14ac:dyDescent="0.25">
      <c r="A195" s="114"/>
      <c r="B195" s="111"/>
      <c r="C195" s="111"/>
      <c r="D195" s="111"/>
      <c r="E195" s="111"/>
      <c r="F195" s="111"/>
      <c r="G195" s="111"/>
      <c r="H195" s="111"/>
      <c r="I195" s="108"/>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c r="AG195" s="111"/>
      <c r="AH195" s="111"/>
      <c r="AI195" s="111"/>
    </row>
    <row r="196" spans="1:35" x14ac:dyDescent="0.25">
      <c r="A196" s="114"/>
      <c r="B196" s="111"/>
      <c r="C196" s="111"/>
      <c r="D196" s="111"/>
      <c r="E196" s="111"/>
      <c r="F196" s="111"/>
      <c r="G196" s="111"/>
      <c r="H196" s="111"/>
      <c r="I196" s="108"/>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H196" s="111"/>
      <c r="AI196" s="111"/>
    </row>
    <row r="197" spans="1:35" x14ac:dyDescent="0.25">
      <c r="A197" s="114"/>
      <c r="B197" s="111"/>
      <c r="C197" s="111"/>
      <c r="D197" s="111"/>
      <c r="E197" s="111"/>
      <c r="F197" s="111"/>
      <c r="G197" s="111"/>
      <c r="H197" s="111"/>
      <c r="I197" s="108"/>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c r="AG197" s="111"/>
      <c r="AH197" s="111"/>
      <c r="AI197" s="111"/>
    </row>
    <row r="198" spans="1:35" x14ac:dyDescent="0.25">
      <c r="A198" s="114"/>
      <c r="B198" s="111"/>
      <c r="C198" s="111"/>
      <c r="D198" s="111"/>
      <c r="E198" s="111"/>
      <c r="F198" s="111"/>
      <c r="G198" s="111"/>
      <c r="H198" s="111"/>
      <c r="I198" s="108"/>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c r="AG198" s="111"/>
      <c r="AH198" s="111"/>
      <c r="AI198" s="111"/>
    </row>
    <row r="199" spans="1:35" x14ac:dyDescent="0.25">
      <c r="A199" s="114"/>
      <c r="B199" s="111"/>
      <c r="C199" s="111"/>
      <c r="D199" s="111"/>
      <c r="E199" s="111"/>
      <c r="F199" s="111"/>
      <c r="G199" s="111"/>
      <c r="H199" s="111"/>
      <c r="I199" s="108"/>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c r="AG199" s="111"/>
      <c r="AH199" s="111"/>
      <c r="AI199" s="111"/>
    </row>
    <row r="200" spans="1:35" x14ac:dyDescent="0.25">
      <c r="A200" s="114"/>
      <c r="B200" s="111"/>
      <c r="C200" s="111"/>
      <c r="D200" s="111"/>
      <c r="E200" s="111"/>
      <c r="F200" s="111"/>
      <c r="G200" s="111"/>
      <c r="H200" s="111"/>
      <c r="I200" s="108"/>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1"/>
    </row>
    <row r="201" spans="1:35" x14ac:dyDescent="0.25">
      <c r="A201" s="114"/>
      <c r="B201" s="111"/>
      <c r="C201" s="111"/>
      <c r="D201" s="111"/>
      <c r="E201" s="111"/>
      <c r="F201" s="111"/>
      <c r="G201" s="111"/>
      <c r="H201" s="111"/>
      <c r="I201" s="108"/>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row>
    <row r="202" spans="1:35" x14ac:dyDescent="0.25">
      <c r="A202" s="114"/>
      <c r="B202" s="111"/>
      <c r="C202" s="111"/>
      <c r="D202" s="111"/>
      <c r="E202" s="111"/>
      <c r="F202" s="111"/>
      <c r="G202" s="111"/>
      <c r="H202" s="111"/>
      <c r="I202" s="108"/>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c r="AG202" s="111"/>
      <c r="AH202" s="111"/>
      <c r="AI202" s="111"/>
    </row>
    <row r="203" spans="1:35" x14ac:dyDescent="0.25">
      <c r="A203" s="114"/>
      <c r="B203" s="111"/>
      <c r="C203" s="111"/>
      <c r="D203" s="111"/>
      <c r="E203" s="111"/>
      <c r="F203" s="111"/>
      <c r="G203" s="111"/>
      <c r="H203" s="111"/>
      <c r="I203" s="108"/>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c r="AG203" s="111"/>
      <c r="AH203" s="111"/>
      <c r="AI203" s="111"/>
    </row>
    <row r="204" spans="1:35" x14ac:dyDescent="0.25">
      <c r="A204" s="114"/>
      <c r="B204" s="111"/>
      <c r="C204" s="111"/>
      <c r="D204" s="111"/>
      <c r="E204" s="111"/>
      <c r="F204" s="111"/>
      <c r="G204" s="111"/>
      <c r="H204" s="111"/>
      <c r="I204" s="108"/>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c r="AG204" s="111"/>
      <c r="AH204" s="111"/>
      <c r="AI204" s="111"/>
    </row>
    <row r="205" spans="1:35" x14ac:dyDescent="0.25">
      <c r="A205" s="114"/>
      <c r="B205" s="111"/>
      <c r="C205" s="111"/>
      <c r="D205" s="111"/>
      <c r="E205" s="111"/>
      <c r="F205" s="111"/>
      <c r="G205" s="111"/>
      <c r="H205" s="111"/>
      <c r="I205" s="108"/>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G205" s="111"/>
      <c r="AH205" s="111"/>
      <c r="AI205" s="111"/>
    </row>
    <row r="206" spans="1:35" x14ac:dyDescent="0.25">
      <c r="A206" s="114"/>
      <c r="B206" s="111"/>
      <c r="C206" s="111"/>
      <c r="D206" s="111"/>
      <c r="E206" s="111"/>
      <c r="F206" s="111"/>
      <c r="G206" s="111"/>
      <c r="H206" s="111"/>
      <c r="I206" s="108"/>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c r="AG206" s="111"/>
      <c r="AH206" s="111"/>
      <c r="AI206" s="111"/>
    </row>
    <row r="207" spans="1:35" x14ac:dyDescent="0.25">
      <c r="A207" s="114"/>
      <c r="B207" s="111"/>
      <c r="C207" s="111"/>
      <c r="D207" s="111"/>
      <c r="E207" s="111"/>
      <c r="F207" s="111"/>
      <c r="G207" s="111"/>
      <c r="H207" s="111"/>
      <c r="I207" s="108"/>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c r="AG207" s="111"/>
      <c r="AH207" s="111"/>
      <c r="AI207" s="111"/>
    </row>
    <row r="208" spans="1:35" x14ac:dyDescent="0.25">
      <c r="A208" s="114"/>
      <c r="B208" s="111"/>
      <c r="C208" s="111"/>
      <c r="D208" s="111"/>
      <c r="E208" s="111"/>
      <c r="F208" s="111"/>
      <c r="G208" s="111"/>
      <c r="H208" s="111"/>
      <c r="I208" s="108"/>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row>
    <row r="209" spans="1:35" x14ac:dyDescent="0.25">
      <c r="A209" s="114"/>
      <c r="B209" s="111"/>
      <c r="C209" s="111"/>
      <c r="D209" s="111"/>
      <c r="E209" s="111"/>
      <c r="F209" s="111"/>
      <c r="G209" s="111"/>
      <c r="H209" s="111"/>
      <c r="I209" s="108"/>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row>
    <row r="210" spans="1:35" x14ac:dyDescent="0.25">
      <c r="A210" s="114"/>
      <c r="B210" s="111"/>
      <c r="C210" s="111"/>
      <c r="D210" s="111"/>
      <c r="E210" s="111"/>
      <c r="F210" s="111"/>
      <c r="G210" s="111"/>
      <c r="H210" s="111"/>
      <c r="I210" s="108"/>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c r="AG210" s="111"/>
      <c r="AH210" s="111"/>
      <c r="AI210" s="111"/>
    </row>
    <row r="211" spans="1:35" x14ac:dyDescent="0.25">
      <c r="A211" s="114"/>
      <c r="B211" s="111"/>
      <c r="C211" s="111"/>
      <c r="D211" s="111"/>
      <c r="E211" s="111"/>
      <c r="F211" s="111"/>
      <c r="G211" s="111"/>
      <c r="H211" s="111"/>
      <c r="I211" s="108"/>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c r="AG211" s="111"/>
      <c r="AH211" s="111"/>
      <c r="AI211" s="111"/>
    </row>
    <row r="212" spans="1:35" x14ac:dyDescent="0.25">
      <c r="A212" s="114"/>
      <c r="B212" s="111"/>
      <c r="C212" s="111"/>
      <c r="D212" s="111"/>
      <c r="E212" s="111"/>
      <c r="F212" s="111"/>
      <c r="G212" s="111"/>
      <c r="H212" s="111"/>
      <c r="I212" s="108"/>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c r="AG212" s="111"/>
      <c r="AH212" s="111"/>
      <c r="AI212" s="111"/>
    </row>
    <row r="213" spans="1:35" x14ac:dyDescent="0.25">
      <c r="A213" s="114"/>
      <c r="B213" s="111"/>
      <c r="C213" s="111"/>
      <c r="D213" s="111"/>
      <c r="E213" s="111"/>
      <c r="F213" s="111"/>
      <c r="G213" s="111"/>
      <c r="H213" s="111"/>
      <c r="I213" s="108"/>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c r="AG213" s="111"/>
      <c r="AH213" s="111"/>
      <c r="AI213" s="111"/>
    </row>
    <row r="214" spans="1:35" x14ac:dyDescent="0.25">
      <c r="A214" s="114"/>
      <c r="B214" s="111"/>
      <c r="C214" s="111"/>
      <c r="D214" s="111"/>
      <c r="E214" s="111"/>
      <c r="F214" s="111"/>
      <c r="G214" s="111"/>
      <c r="H214" s="111"/>
      <c r="I214" s="108"/>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c r="AG214" s="111"/>
      <c r="AH214" s="111"/>
      <c r="AI214" s="111"/>
    </row>
    <row r="215" spans="1:35" x14ac:dyDescent="0.25">
      <c r="A215" s="114"/>
      <c r="B215" s="111"/>
      <c r="C215" s="111"/>
      <c r="D215" s="111"/>
      <c r="E215" s="111"/>
      <c r="F215" s="111"/>
      <c r="G215" s="111"/>
      <c r="H215" s="111"/>
      <c r="I215" s="108"/>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c r="AG215" s="111"/>
      <c r="AH215" s="111"/>
      <c r="AI215" s="111"/>
    </row>
    <row r="216" spans="1:35" x14ac:dyDescent="0.25">
      <c r="A216" s="114"/>
      <c r="B216" s="111"/>
      <c r="C216" s="111"/>
      <c r="D216" s="111"/>
      <c r="E216" s="111"/>
      <c r="F216" s="111"/>
      <c r="G216" s="111"/>
      <c r="H216" s="111"/>
      <c r="I216" s="108"/>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111"/>
    </row>
    <row r="217" spans="1:35" x14ac:dyDescent="0.25">
      <c r="A217" s="114"/>
      <c r="B217" s="111"/>
      <c r="C217" s="111"/>
      <c r="D217" s="111"/>
      <c r="E217" s="111"/>
      <c r="F217" s="111"/>
      <c r="G217" s="111"/>
      <c r="H217" s="111"/>
      <c r="I217" s="108"/>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row>
    <row r="218" spans="1:35" x14ac:dyDescent="0.25">
      <c r="A218" s="114"/>
      <c r="B218" s="111"/>
      <c r="C218" s="111"/>
      <c r="D218" s="111"/>
      <c r="E218" s="111"/>
      <c r="F218" s="111"/>
      <c r="G218" s="111"/>
      <c r="H218" s="111"/>
      <c r="I218" s="108"/>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row>
    <row r="219" spans="1:35" x14ac:dyDescent="0.25">
      <c r="A219" s="114"/>
      <c r="B219" s="111"/>
      <c r="C219" s="111"/>
      <c r="D219" s="111"/>
      <c r="E219" s="111"/>
      <c r="F219" s="111"/>
      <c r="G219" s="111"/>
      <c r="H219" s="111"/>
      <c r="I219" s="108"/>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c r="AG219" s="111"/>
      <c r="AH219" s="111"/>
      <c r="AI219" s="111"/>
    </row>
    <row r="220" spans="1:35" x14ac:dyDescent="0.25">
      <c r="A220" s="114"/>
      <c r="B220" s="111"/>
      <c r="C220" s="111"/>
      <c r="D220" s="111"/>
      <c r="E220" s="111"/>
      <c r="F220" s="111"/>
      <c r="G220" s="111"/>
      <c r="H220" s="111"/>
      <c r="I220" s="108"/>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c r="AG220" s="111"/>
      <c r="AH220" s="111"/>
      <c r="AI220" s="111"/>
    </row>
    <row r="221" spans="1:35" x14ac:dyDescent="0.25">
      <c r="A221" s="114"/>
      <c r="B221" s="111"/>
      <c r="C221" s="111"/>
      <c r="D221" s="111"/>
      <c r="E221" s="111"/>
      <c r="F221" s="111"/>
      <c r="G221" s="111"/>
      <c r="H221" s="111"/>
      <c r="I221" s="108"/>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row>
    <row r="222" spans="1:35" x14ac:dyDescent="0.25">
      <c r="A222" s="114"/>
      <c r="B222" s="111"/>
      <c r="C222" s="111"/>
      <c r="D222" s="111"/>
      <c r="E222" s="111"/>
      <c r="F222" s="111"/>
      <c r="G222" s="111"/>
      <c r="H222" s="111"/>
      <c r="I222" s="108"/>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c r="AG222" s="111"/>
      <c r="AH222" s="111"/>
      <c r="AI222" s="111"/>
    </row>
    <row r="223" spans="1:35" x14ac:dyDescent="0.25">
      <c r="A223" s="114"/>
      <c r="B223" s="111"/>
      <c r="C223" s="111"/>
      <c r="D223" s="111"/>
      <c r="E223" s="111"/>
      <c r="F223" s="111"/>
      <c r="G223" s="111"/>
      <c r="H223" s="111"/>
      <c r="I223" s="108"/>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c r="AG223" s="111"/>
      <c r="AH223" s="111"/>
      <c r="AI223" s="111"/>
    </row>
    <row r="224" spans="1:35" x14ac:dyDescent="0.25">
      <c r="A224" s="114"/>
      <c r="B224" s="111"/>
      <c r="C224" s="111"/>
      <c r="D224" s="111"/>
      <c r="E224" s="111"/>
      <c r="F224" s="111"/>
      <c r="G224" s="111"/>
      <c r="H224" s="111"/>
      <c r="I224" s="108"/>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row>
    <row r="225" spans="1:35" x14ac:dyDescent="0.25">
      <c r="A225" s="114"/>
      <c r="B225" s="111"/>
      <c r="C225" s="111"/>
      <c r="D225" s="111"/>
      <c r="E225" s="111"/>
      <c r="F225" s="111"/>
      <c r="G225" s="111"/>
      <c r="H225" s="111"/>
      <c r="I225" s="108"/>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G225" s="111"/>
      <c r="AH225" s="111"/>
      <c r="AI225" s="111"/>
    </row>
    <row r="226" spans="1:35" x14ac:dyDescent="0.25">
      <c r="A226" s="114"/>
      <c r="B226" s="111"/>
      <c r="C226" s="111"/>
      <c r="D226" s="111"/>
      <c r="E226" s="111"/>
      <c r="F226" s="111"/>
      <c r="G226" s="111"/>
      <c r="H226" s="111"/>
      <c r="I226" s="108"/>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c r="AG226" s="111"/>
      <c r="AH226" s="111"/>
      <c r="AI226" s="111"/>
    </row>
    <row r="227" spans="1:35" x14ac:dyDescent="0.25">
      <c r="A227" s="114"/>
      <c r="B227" s="111"/>
      <c r="C227" s="111"/>
      <c r="D227" s="111"/>
      <c r="E227" s="111"/>
      <c r="F227" s="111"/>
      <c r="G227" s="111"/>
      <c r="H227" s="111"/>
      <c r="I227" s="108"/>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c r="AI227" s="111"/>
    </row>
    <row r="228" spans="1:35" x14ac:dyDescent="0.25">
      <c r="A228" s="114"/>
      <c r="B228" s="111"/>
      <c r="C228" s="111"/>
      <c r="D228" s="111"/>
      <c r="E228" s="111"/>
      <c r="F228" s="111"/>
      <c r="G228" s="111"/>
      <c r="H228" s="111"/>
      <c r="I228" s="108"/>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row>
    <row r="229" spans="1:35" x14ac:dyDescent="0.25">
      <c r="A229" s="114"/>
      <c r="B229" s="111"/>
      <c r="C229" s="111"/>
      <c r="D229" s="111"/>
      <c r="E229" s="111"/>
      <c r="F229" s="111"/>
      <c r="G229" s="111"/>
      <c r="H229" s="111"/>
      <c r="I229" s="108"/>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row>
    <row r="230" spans="1:35" x14ac:dyDescent="0.25">
      <c r="A230" s="114"/>
      <c r="B230" s="111"/>
      <c r="C230" s="111"/>
      <c r="D230" s="111"/>
      <c r="E230" s="111"/>
      <c r="F230" s="111"/>
      <c r="G230" s="111"/>
      <c r="H230" s="111"/>
      <c r="I230" s="108"/>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row>
    <row r="231" spans="1:35" x14ac:dyDescent="0.25">
      <c r="A231" s="114"/>
      <c r="B231" s="111"/>
      <c r="C231" s="111"/>
      <c r="D231" s="111"/>
      <c r="E231" s="111"/>
      <c r="F231" s="111"/>
      <c r="G231" s="111"/>
      <c r="H231" s="111"/>
      <c r="I231" s="108"/>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row>
    <row r="232" spans="1:35" x14ac:dyDescent="0.25">
      <c r="A232" s="114"/>
      <c r="B232" s="111"/>
      <c r="C232" s="111"/>
      <c r="D232" s="111"/>
      <c r="E232" s="111"/>
      <c r="F232" s="111"/>
      <c r="G232" s="111"/>
      <c r="H232" s="111"/>
      <c r="I232" s="108"/>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row>
    <row r="233" spans="1:35" x14ac:dyDescent="0.25">
      <c r="A233" s="114"/>
      <c r="B233" s="111"/>
      <c r="C233" s="111"/>
      <c r="D233" s="111"/>
      <c r="E233" s="111"/>
      <c r="F233" s="111"/>
      <c r="G233" s="111"/>
      <c r="H233" s="111"/>
      <c r="I233" s="108"/>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row>
    <row r="234" spans="1:35" x14ac:dyDescent="0.25">
      <c r="A234" s="114"/>
      <c r="B234" s="111"/>
      <c r="C234" s="111"/>
      <c r="D234" s="111"/>
      <c r="E234" s="111"/>
      <c r="F234" s="111"/>
      <c r="G234" s="111"/>
      <c r="H234" s="111"/>
      <c r="I234" s="108"/>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G234" s="111"/>
      <c r="AH234" s="111"/>
      <c r="AI234" s="111"/>
    </row>
    <row r="235" spans="1:35" x14ac:dyDescent="0.25">
      <c r="A235" s="114"/>
      <c r="B235" s="111"/>
      <c r="C235" s="111"/>
      <c r="D235" s="111"/>
      <c r="E235" s="111"/>
      <c r="F235" s="111"/>
      <c r="G235" s="111"/>
      <c r="H235" s="111"/>
      <c r="I235" s="108"/>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row>
    <row r="236" spans="1:35" x14ac:dyDescent="0.25">
      <c r="A236" s="114"/>
      <c r="B236" s="111"/>
      <c r="C236" s="111"/>
      <c r="D236" s="111"/>
      <c r="E236" s="111"/>
      <c r="F236" s="111"/>
      <c r="G236" s="111"/>
      <c r="H236" s="111"/>
      <c r="I236" s="108"/>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row>
    <row r="237" spans="1:35" x14ac:dyDescent="0.25">
      <c r="A237" s="114"/>
      <c r="B237" s="111"/>
      <c r="C237" s="111"/>
      <c r="D237" s="111"/>
      <c r="E237" s="111"/>
      <c r="F237" s="111"/>
      <c r="G237" s="111"/>
      <c r="H237" s="111"/>
      <c r="I237" s="108"/>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row>
    <row r="238" spans="1:35" x14ac:dyDescent="0.25">
      <c r="A238" s="114"/>
      <c r="B238" s="111"/>
      <c r="C238" s="111"/>
      <c r="D238" s="111"/>
      <c r="E238" s="111"/>
      <c r="F238" s="111"/>
      <c r="G238" s="111"/>
      <c r="H238" s="111"/>
      <c r="I238" s="108"/>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row>
    <row r="239" spans="1:35" x14ac:dyDescent="0.25">
      <c r="A239" s="114"/>
      <c r="B239" s="111"/>
      <c r="C239" s="111"/>
      <c r="D239" s="111"/>
      <c r="E239" s="111"/>
      <c r="F239" s="111"/>
      <c r="G239" s="111"/>
      <c r="H239" s="111"/>
      <c r="I239" s="108"/>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row>
    <row r="240" spans="1:35" x14ac:dyDescent="0.25">
      <c r="A240" s="114"/>
      <c r="B240" s="111"/>
      <c r="C240" s="111"/>
      <c r="D240" s="111"/>
      <c r="E240" s="111"/>
      <c r="F240" s="111"/>
      <c r="G240" s="111"/>
      <c r="H240" s="111"/>
      <c r="I240" s="108"/>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row>
    <row r="241" spans="1:35" x14ac:dyDescent="0.25">
      <c r="A241" s="114"/>
      <c r="B241" s="111"/>
      <c r="C241" s="111"/>
      <c r="D241" s="111"/>
      <c r="E241" s="111"/>
      <c r="F241" s="111"/>
      <c r="G241" s="111"/>
      <c r="H241" s="111"/>
      <c r="I241" s="108"/>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row>
    <row r="242" spans="1:35" x14ac:dyDescent="0.25">
      <c r="A242" s="114"/>
      <c r="B242" s="111"/>
      <c r="C242" s="111"/>
      <c r="D242" s="111"/>
      <c r="E242" s="111"/>
      <c r="F242" s="111"/>
      <c r="G242" s="111"/>
      <c r="H242" s="111"/>
      <c r="I242" s="108"/>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111"/>
      <c r="AH242" s="111"/>
      <c r="AI242" s="111"/>
    </row>
    <row r="243" spans="1:35" x14ac:dyDescent="0.25">
      <c r="A243" s="114"/>
      <c r="B243" s="111"/>
      <c r="C243" s="111"/>
      <c r="D243" s="111"/>
      <c r="E243" s="111"/>
      <c r="F243" s="111"/>
      <c r="G243" s="111"/>
      <c r="H243" s="111"/>
      <c r="I243" s="108"/>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c r="AG243" s="111"/>
      <c r="AH243" s="111"/>
      <c r="AI243" s="111"/>
    </row>
    <row r="244" spans="1:35" x14ac:dyDescent="0.25">
      <c r="A244" s="114"/>
      <c r="B244" s="111"/>
      <c r="C244" s="111"/>
      <c r="D244" s="111"/>
      <c r="E244" s="111"/>
      <c r="F244" s="111"/>
      <c r="G244" s="111"/>
      <c r="H244" s="111"/>
      <c r="I244" s="108"/>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111"/>
      <c r="AH244" s="111"/>
      <c r="AI244" s="111"/>
    </row>
    <row r="245" spans="1:35" x14ac:dyDescent="0.25">
      <c r="A245" s="114"/>
      <c r="B245" s="111"/>
      <c r="C245" s="111"/>
      <c r="D245" s="111"/>
      <c r="E245" s="111"/>
      <c r="F245" s="111"/>
      <c r="G245" s="111"/>
      <c r="H245" s="111"/>
      <c r="I245" s="108"/>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111"/>
      <c r="AH245" s="111"/>
      <c r="AI245" s="111"/>
    </row>
    <row r="246" spans="1:35" x14ac:dyDescent="0.25">
      <c r="A246" s="114"/>
      <c r="B246" s="111"/>
      <c r="C246" s="111"/>
      <c r="D246" s="111"/>
      <c r="E246" s="111"/>
      <c r="F246" s="111"/>
      <c r="G246" s="111"/>
      <c r="H246" s="111"/>
      <c r="I246" s="108"/>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row>
    <row r="247" spans="1:35" x14ac:dyDescent="0.25">
      <c r="A247" s="114"/>
      <c r="B247" s="111"/>
      <c r="C247" s="111"/>
      <c r="D247" s="111"/>
      <c r="E247" s="111"/>
      <c r="F247" s="111"/>
      <c r="G247" s="111"/>
      <c r="H247" s="111"/>
      <c r="I247" s="108"/>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c r="AG247" s="111"/>
      <c r="AH247" s="111"/>
      <c r="AI247" s="111"/>
    </row>
    <row r="248" spans="1:35" x14ac:dyDescent="0.25">
      <c r="A248" s="114"/>
      <c r="B248" s="111"/>
      <c r="C248" s="111"/>
      <c r="D248" s="111"/>
      <c r="E248" s="111"/>
      <c r="F248" s="111"/>
      <c r="G248" s="111"/>
      <c r="H248" s="111"/>
      <c r="I248" s="108"/>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G248" s="111"/>
      <c r="AH248" s="111"/>
      <c r="AI248" s="111"/>
    </row>
    <row r="249" spans="1:35" x14ac:dyDescent="0.25">
      <c r="A249" s="114"/>
      <c r="B249" s="111"/>
      <c r="C249" s="111"/>
      <c r="D249" s="111"/>
      <c r="E249" s="111"/>
      <c r="F249" s="111"/>
      <c r="G249" s="111"/>
      <c r="H249" s="111"/>
      <c r="I249" s="108"/>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111"/>
      <c r="AH249" s="111"/>
      <c r="AI249" s="111"/>
    </row>
    <row r="250" spans="1:35" x14ac:dyDescent="0.25">
      <c r="A250" s="114"/>
      <c r="B250" s="111"/>
      <c r="C250" s="111"/>
      <c r="D250" s="111"/>
      <c r="E250" s="111"/>
      <c r="F250" s="111"/>
      <c r="G250" s="111"/>
      <c r="H250" s="111"/>
      <c r="I250" s="108"/>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c r="AG250" s="111"/>
      <c r="AH250" s="111"/>
      <c r="AI250" s="111"/>
    </row>
    <row r="251" spans="1:35" x14ac:dyDescent="0.25">
      <c r="A251" s="114"/>
      <c r="B251" s="111"/>
      <c r="C251" s="111"/>
      <c r="D251" s="111"/>
      <c r="E251" s="111"/>
      <c r="F251" s="111"/>
      <c r="G251" s="111"/>
      <c r="H251" s="111"/>
      <c r="I251" s="108"/>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c r="AG251" s="111"/>
      <c r="AH251" s="111"/>
      <c r="AI251" s="111"/>
    </row>
    <row r="252" spans="1:35" x14ac:dyDescent="0.25">
      <c r="A252" s="114"/>
      <c r="B252" s="111"/>
      <c r="C252" s="111"/>
      <c r="D252" s="111"/>
      <c r="E252" s="111"/>
      <c r="F252" s="111"/>
      <c r="G252" s="111"/>
      <c r="H252" s="111"/>
      <c r="I252" s="108"/>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row>
    <row r="253" spans="1:35" x14ac:dyDescent="0.25">
      <c r="A253" s="114"/>
      <c r="B253" s="111"/>
      <c r="C253" s="111"/>
      <c r="D253" s="111"/>
      <c r="E253" s="111"/>
      <c r="F253" s="111"/>
      <c r="G253" s="111"/>
      <c r="H253" s="111"/>
      <c r="I253" s="108"/>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row>
    <row r="254" spans="1:35" x14ac:dyDescent="0.25">
      <c r="A254" s="114"/>
      <c r="B254" s="111"/>
      <c r="C254" s="111"/>
      <c r="D254" s="111"/>
      <c r="E254" s="111"/>
      <c r="F254" s="111"/>
      <c r="G254" s="111"/>
      <c r="H254" s="111"/>
      <c r="I254" s="108"/>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row>
    <row r="255" spans="1:35" x14ac:dyDescent="0.25">
      <c r="A255" s="114"/>
      <c r="B255" s="111"/>
      <c r="C255" s="111"/>
      <c r="D255" s="111"/>
      <c r="E255" s="111"/>
      <c r="F255" s="111"/>
      <c r="G255" s="111"/>
      <c r="H255" s="111"/>
      <c r="I255" s="108"/>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row>
    <row r="256" spans="1:35" x14ac:dyDescent="0.25">
      <c r="A256" s="114"/>
      <c r="B256" s="111"/>
      <c r="C256" s="111"/>
      <c r="D256" s="111"/>
      <c r="E256" s="111"/>
      <c r="F256" s="111"/>
      <c r="G256" s="111"/>
      <c r="H256" s="111"/>
      <c r="I256" s="108"/>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row>
    <row r="257" spans="1:35" x14ac:dyDescent="0.25">
      <c r="A257" s="114"/>
      <c r="B257" s="111"/>
      <c r="C257" s="111"/>
      <c r="D257" s="111"/>
      <c r="E257" s="111"/>
      <c r="F257" s="111"/>
      <c r="G257" s="111"/>
      <c r="H257" s="111"/>
      <c r="I257" s="108"/>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c r="AG257" s="111"/>
      <c r="AH257" s="111"/>
      <c r="AI257" s="111"/>
    </row>
    <row r="258" spans="1:35" x14ac:dyDescent="0.25">
      <c r="A258" s="114"/>
      <c r="B258" s="111"/>
      <c r="C258" s="111"/>
      <c r="D258" s="111"/>
      <c r="E258" s="111"/>
      <c r="F258" s="111"/>
      <c r="G258" s="111"/>
      <c r="H258" s="111"/>
      <c r="I258" s="108"/>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c r="AG258" s="111"/>
      <c r="AH258" s="111"/>
      <c r="AI258" s="111"/>
    </row>
    <row r="259" spans="1:35" x14ac:dyDescent="0.25">
      <c r="A259" s="114"/>
      <c r="B259" s="111"/>
      <c r="C259" s="111"/>
      <c r="D259" s="111"/>
      <c r="E259" s="111"/>
      <c r="F259" s="111"/>
      <c r="G259" s="111"/>
      <c r="H259" s="111"/>
      <c r="I259" s="108"/>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c r="AG259" s="111"/>
      <c r="AH259" s="111"/>
      <c r="AI259" s="111"/>
    </row>
    <row r="260" spans="1:35" x14ac:dyDescent="0.25">
      <c r="A260" s="114"/>
      <c r="B260" s="111"/>
      <c r="C260" s="111"/>
      <c r="D260" s="111"/>
      <c r="E260" s="111"/>
      <c r="F260" s="111"/>
      <c r="G260" s="111"/>
      <c r="H260" s="111"/>
      <c r="I260" s="108"/>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c r="AG260" s="111"/>
      <c r="AH260" s="111"/>
      <c r="AI260" s="111"/>
    </row>
    <row r="261" spans="1:35" x14ac:dyDescent="0.25">
      <c r="A261" s="114"/>
      <c r="B261" s="111"/>
      <c r="C261" s="111"/>
      <c r="D261" s="111"/>
      <c r="E261" s="111"/>
      <c r="F261" s="111"/>
      <c r="G261" s="111"/>
      <c r="H261" s="111"/>
      <c r="I261" s="108"/>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c r="AG261" s="111"/>
      <c r="AH261" s="111"/>
      <c r="AI261" s="111"/>
    </row>
    <row r="262" spans="1:35" x14ac:dyDescent="0.25">
      <c r="A262" s="114"/>
      <c r="B262" s="111"/>
      <c r="C262" s="111"/>
      <c r="D262" s="111"/>
      <c r="E262" s="111"/>
      <c r="F262" s="111"/>
      <c r="G262" s="111"/>
      <c r="H262" s="111"/>
      <c r="I262" s="108"/>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G262" s="111"/>
      <c r="AH262" s="111"/>
      <c r="AI262" s="111"/>
    </row>
    <row r="263" spans="1:35" x14ac:dyDescent="0.25">
      <c r="A263" s="114"/>
      <c r="B263" s="111"/>
      <c r="C263" s="111"/>
      <c r="D263" s="111"/>
      <c r="E263" s="111"/>
      <c r="F263" s="111"/>
      <c r="G263" s="111"/>
      <c r="H263" s="111"/>
      <c r="I263" s="108"/>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H263" s="111"/>
      <c r="AI263" s="111"/>
    </row>
    <row r="264" spans="1:35" x14ac:dyDescent="0.25">
      <c r="A264" s="114"/>
      <c r="B264" s="111"/>
      <c r="C264" s="111"/>
      <c r="D264" s="111"/>
      <c r="E264" s="111"/>
      <c r="F264" s="111"/>
      <c r="G264" s="111"/>
      <c r="H264" s="111"/>
      <c r="I264" s="108"/>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c r="AG264" s="111"/>
      <c r="AH264" s="111"/>
      <c r="AI264" s="111"/>
    </row>
    <row r="265" spans="1:35" x14ac:dyDescent="0.25">
      <c r="A265" s="114"/>
      <c r="B265" s="111"/>
      <c r="C265" s="111"/>
      <c r="D265" s="111"/>
      <c r="E265" s="111"/>
      <c r="F265" s="111"/>
      <c r="G265" s="111"/>
      <c r="H265" s="111"/>
      <c r="I265" s="108"/>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row>
    <row r="266" spans="1:35" x14ac:dyDescent="0.25">
      <c r="A266" s="114"/>
      <c r="B266" s="111"/>
      <c r="C266" s="111"/>
      <c r="D266" s="111"/>
      <c r="E266" s="111"/>
      <c r="F266" s="111"/>
      <c r="G266" s="111"/>
      <c r="H266" s="111"/>
      <c r="I266" s="108"/>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c r="AG266" s="111"/>
      <c r="AH266" s="111"/>
      <c r="AI266" s="111"/>
    </row>
    <row r="267" spans="1:35" x14ac:dyDescent="0.25">
      <c r="A267" s="114"/>
      <c r="B267" s="111"/>
      <c r="C267" s="111"/>
      <c r="D267" s="111"/>
      <c r="E267" s="111"/>
      <c r="F267" s="111"/>
      <c r="G267" s="111"/>
      <c r="H267" s="111"/>
      <c r="I267" s="108"/>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c r="AG267" s="111"/>
      <c r="AH267" s="111"/>
      <c r="AI267" s="111"/>
    </row>
    <row r="268" spans="1:35" x14ac:dyDescent="0.25">
      <c r="A268" s="114"/>
      <c r="B268" s="111"/>
      <c r="C268" s="111"/>
      <c r="D268" s="111"/>
      <c r="E268" s="111"/>
      <c r="F268" s="111"/>
      <c r="G268" s="111"/>
      <c r="H268" s="111"/>
      <c r="I268" s="108"/>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row>
    <row r="269" spans="1:35" x14ac:dyDescent="0.25">
      <c r="A269" s="114"/>
      <c r="B269" s="111"/>
      <c r="C269" s="111"/>
      <c r="D269" s="111"/>
      <c r="E269" s="111"/>
      <c r="F269" s="111"/>
      <c r="G269" s="111"/>
      <c r="H269" s="111"/>
      <c r="I269" s="108"/>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I269" s="111"/>
    </row>
    <row r="270" spans="1:35" x14ac:dyDescent="0.25">
      <c r="A270" s="114"/>
      <c r="B270" s="111"/>
      <c r="C270" s="111"/>
      <c r="D270" s="111"/>
      <c r="E270" s="111"/>
      <c r="F270" s="111"/>
      <c r="G270" s="111"/>
      <c r="H270" s="111"/>
      <c r="I270" s="108"/>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row>
    <row r="271" spans="1:35" x14ac:dyDescent="0.25">
      <c r="A271" s="114"/>
      <c r="B271" s="111"/>
      <c r="C271" s="111"/>
      <c r="D271" s="111"/>
      <c r="E271" s="111"/>
      <c r="F271" s="111"/>
      <c r="G271" s="111"/>
      <c r="H271" s="111"/>
      <c r="I271" s="108"/>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I271" s="111"/>
    </row>
    <row r="272" spans="1:35" x14ac:dyDescent="0.25">
      <c r="A272" s="114"/>
      <c r="B272" s="111"/>
      <c r="C272" s="111"/>
      <c r="D272" s="111"/>
      <c r="E272" s="111"/>
      <c r="F272" s="111"/>
      <c r="G272" s="111"/>
      <c r="H272" s="111"/>
      <c r="I272" s="108"/>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I272" s="111"/>
    </row>
    <row r="273" spans="1:35" x14ac:dyDescent="0.25">
      <c r="A273" s="114"/>
      <c r="B273" s="111"/>
      <c r="C273" s="111"/>
      <c r="D273" s="111"/>
      <c r="E273" s="111"/>
      <c r="F273" s="111"/>
      <c r="G273" s="111"/>
      <c r="H273" s="111"/>
      <c r="I273" s="108"/>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c r="AG273" s="111"/>
      <c r="AH273" s="111"/>
      <c r="AI273" s="111"/>
    </row>
    <row r="274" spans="1:35" x14ac:dyDescent="0.25">
      <c r="A274" s="114"/>
      <c r="B274" s="111"/>
      <c r="C274" s="111"/>
      <c r="D274" s="111"/>
      <c r="E274" s="111"/>
      <c r="F274" s="111"/>
      <c r="G274" s="111"/>
      <c r="H274" s="111"/>
      <c r="I274" s="108"/>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c r="AG274" s="111"/>
      <c r="AH274" s="111"/>
      <c r="AI274" s="111"/>
    </row>
    <row r="275" spans="1:35" x14ac:dyDescent="0.25">
      <c r="A275" s="114"/>
      <c r="B275" s="111"/>
      <c r="C275" s="111"/>
      <c r="D275" s="111"/>
      <c r="E275" s="111"/>
      <c r="F275" s="111"/>
      <c r="G275" s="111"/>
      <c r="H275" s="111"/>
      <c r="I275" s="108"/>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c r="AG275" s="111"/>
      <c r="AH275" s="111"/>
      <c r="AI275" s="111"/>
    </row>
    <row r="276" spans="1:35" x14ac:dyDescent="0.25">
      <c r="A276" s="114"/>
      <c r="B276" s="111"/>
      <c r="C276" s="111"/>
      <c r="D276" s="111"/>
      <c r="E276" s="111"/>
      <c r="F276" s="111"/>
      <c r="G276" s="111"/>
      <c r="H276" s="111"/>
      <c r="I276" s="108"/>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c r="AI276" s="111"/>
    </row>
    <row r="277" spans="1:35" x14ac:dyDescent="0.25">
      <c r="A277" s="114"/>
      <c r="B277" s="111"/>
      <c r="C277" s="111"/>
      <c r="D277" s="111"/>
      <c r="E277" s="111"/>
      <c r="F277" s="111"/>
      <c r="G277" s="111"/>
      <c r="H277" s="111"/>
      <c r="I277" s="108"/>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c r="AG277" s="111"/>
      <c r="AH277" s="111"/>
      <c r="AI277" s="111"/>
    </row>
    <row r="278" spans="1:35" x14ac:dyDescent="0.25">
      <c r="A278" s="114"/>
      <c r="B278" s="111"/>
      <c r="C278" s="111"/>
      <c r="D278" s="111"/>
      <c r="E278" s="111"/>
      <c r="F278" s="111"/>
      <c r="G278" s="111"/>
      <c r="H278" s="111"/>
      <c r="I278" s="108"/>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c r="AI278" s="111"/>
    </row>
    <row r="279" spans="1:35" x14ac:dyDescent="0.25">
      <c r="A279" s="114"/>
      <c r="B279" s="111"/>
      <c r="C279" s="111"/>
      <c r="D279" s="111"/>
      <c r="E279" s="111"/>
      <c r="F279" s="111"/>
      <c r="G279" s="111"/>
      <c r="H279" s="111"/>
      <c r="I279" s="108"/>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row>
    <row r="280" spans="1:35" x14ac:dyDescent="0.25">
      <c r="A280" s="114"/>
      <c r="B280" s="111"/>
      <c r="C280" s="111"/>
      <c r="D280" s="111"/>
      <c r="E280" s="111"/>
      <c r="F280" s="111"/>
      <c r="G280" s="111"/>
      <c r="H280" s="111"/>
      <c r="I280" s="108"/>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c r="AI280" s="111"/>
    </row>
    <row r="281" spans="1:35" x14ac:dyDescent="0.25">
      <c r="A281" s="114"/>
      <c r="B281" s="111"/>
      <c r="C281" s="111"/>
      <c r="D281" s="111"/>
      <c r="E281" s="111"/>
      <c r="F281" s="111"/>
      <c r="G281" s="111"/>
      <c r="H281" s="111"/>
      <c r="I281" s="108"/>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row>
    <row r="282" spans="1:35" x14ac:dyDescent="0.25">
      <c r="A282" s="114"/>
      <c r="B282" s="111"/>
      <c r="C282" s="111"/>
      <c r="D282" s="111"/>
      <c r="E282" s="111"/>
      <c r="F282" s="111"/>
      <c r="G282" s="111"/>
      <c r="H282" s="111"/>
      <c r="I282" s="108"/>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row>
    <row r="283" spans="1:35" x14ac:dyDescent="0.25">
      <c r="A283" s="114"/>
      <c r="B283" s="111"/>
      <c r="C283" s="111"/>
      <c r="D283" s="111"/>
      <c r="E283" s="111"/>
      <c r="F283" s="111"/>
      <c r="G283" s="111"/>
      <c r="H283" s="111"/>
      <c r="I283" s="108"/>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c r="AG283" s="111"/>
      <c r="AH283" s="111"/>
      <c r="AI283" s="111"/>
    </row>
    <row r="284" spans="1:35" x14ac:dyDescent="0.25">
      <c r="A284" s="114"/>
      <c r="B284" s="111"/>
      <c r="C284" s="111"/>
      <c r="D284" s="111"/>
      <c r="E284" s="111"/>
      <c r="F284" s="111"/>
      <c r="G284" s="111"/>
      <c r="H284" s="111"/>
      <c r="I284" s="108"/>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c r="AG284" s="111"/>
      <c r="AH284" s="111"/>
      <c r="AI284" s="111"/>
    </row>
    <row r="285" spans="1:35" x14ac:dyDescent="0.25">
      <c r="A285" s="114"/>
      <c r="B285" s="111"/>
      <c r="C285" s="111"/>
      <c r="D285" s="111"/>
      <c r="E285" s="111"/>
      <c r="F285" s="111"/>
      <c r="G285" s="111"/>
      <c r="H285" s="111"/>
      <c r="I285" s="108"/>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c r="AG285" s="111"/>
      <c r="AH285" s="111"/>
      <c r="AI285" s="111"/>
    </row>
    <row r="286" spans="1:35" x14ac:dyDescent="0.25">
      <c r="A286" s="114"/>
      <c r="B286" s="111"/>
      <c r="C286" s="111"/>
      <c r="D286" s="111"/>
      <c r="E286" s="111"/>
      <c r="F286" s="111"/>
      <c r="G286" s="111"/>
      <c r="H286" s="111"/>
      <c r="I286" s="108"/>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c r="AG286" s="111"/>
      <c r="AH286" s="111"/>
      <c r="AI286" s="111"/>
    </row>
    <row r="287" spans="1:35" x14ac:dyDescent="0.25">
      <c r="A287" s="114"/>
      <c r="B287" s="111"/>
      <c r="C287" s="111"/>
      <c r="D287" s="111"/>
      <c r="E287" s="111"/>
      <c r="F287" s="111"/>
      <c r="G287" s="111"/>
      <c r="H287" s="111"/>
      <c r="I287" s="108"/>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c r="AG287" s="111"/>
      <c r="AH287" s="111"/>
      <c r="AI287" s="111"/>
    </row>
    <row r="288" spans="1:35" x14ac:dyDescent="0.25">
      <c r="A288" s="114"/>
      <c r="B288" s="111"/>
      <c r="C288" s="111"/>
      <c r="D288" s="111"/>
      <c r="E288" s="111"/>
      <c r="F288" s="111"/>
      <c r="G288" s="111"/>
      <c r="H288" s="111"/>
      <c r="I288" s="108"/>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row>
    <row r="289" spans="1:35" x14ac:dyDescent="0.25">
      <c r="A289" s="114"/>
      <c r="B289" s="111"/>
      <c r="C289" s="111"/>
      <c r="D289" s="111"/>
      <c r="E289" s="111"/>
      <c r="F289" s="111"/>
      <c r="G289" s="111"/>
      <c r="H289" s="111"/>
      <c r="I289" s="108"/>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c r="AG289" s="111"/>
      <c r="AH289" s="111"/>
      <c r="AI289" s="111"/>
    </row>
    <row r="290" spans="1:35" x14ac:dyDescent="0.25">
      <c r="A290" s="114"/>
      <c r="B290" s="111"/>
      <c r="C290" s="111"/>
      <c r="D290" s="111"/>
      <c r="E290" s="111"/>
      <c r="F290" s="111"/>
      <c r="G290" s="111"/>
      <c r="H290" s="111"/>
      <c r="I290" s="108"/>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row>
    <row r="291" spans="1:35" x14ac:dyDescent="0.25">
      <c r="A291" s="114"/>
      <c r="B291" s="111"/>
      <c r="C291" s="111"/>
      <c r="D291" s="111"/>
      <c r="E291" s="111"/>
      <c r="F291" s="111"/>
      <c r="G291" s="111"/>
      <c r="H291" s="111"/>
      <c r="I291" s="108"/>
      <c r="J291" s="111"/>
      <c r="K291" s="111"/>
      <c r="L291" s="111"/>
      <c r="M291" s="111"/>
      <c r="N291" s="111"/>
      <c r="O291" s="111"/>
      <c r="P291" s="105"/>
      <c r="Q291" s="105"/>
      <c r="R291" s="105"/>
      <c r="S291" s="105"/>
      <c r="T291" s="105"/>
      <c r="U291" s="105"/>
      <c r="V291" s="105"/>
      <c r="W291" s="105"/>
      <c r="X291" s="105"/>
      <c r="Y291" s="105"/>
      <c r="Z291" s="105"/>
      <c r="AA291" s="105"/>
      <c r="AB291" s="105"/>
      <c r="AC291" s="105"/>
      <c r="AD291" s="105"/>
      <c r="AE291" s="105"/>
      <c r="AF291" s="105"/>
      <c r="AG291" s="105"/>
      <c r="AH291" s="105"/>
      <c r="AI291" s="105"/>
    </row>
    <row r="292" spans="1:35" x14ac:dyDescent="0.25">
      <c r="A292" s="114"/>
      <c r="B292" s="111"/>
      <c r="C292" s="111"/>
      <c r="D292" s="111"/>
      <c r="E292" s="111"/>
      <c r="F292" s="111"/>
      <c r="G292" s="111"/>
      <c r="H292" s="111"/>
      <c r="I292" s="108"/>
      <c r="J292" s="111"/>
      <c r="K292" s="111"/>
      <c r="L292" s="111"/>
      <c r="M292" s="111"/>
      <c r="N292" s="111"/>
      <c r="O292" s="111"/>
      <c r="P292" s="105"/>
      <c r="Q292" s="105"/>
      <c r="R292" s="105"/>
      <c r="S292" s="105"/>
      <c r="T292" s="105"/>
      <c r="U292" s="105"/>
      <c r="V292" s="105"/>
      <c r="W292" s="105"/>
      <c r="X292" s="105"/>
      <c r="Y292" s="105"/>
      <c r="Z292" s="105"/>
      <c r="AA292" s="105"/>
      <c r="AB292" s="105"/>
      <c r="AC292" s="105"/>
      <c r="AD292" s="105"/>
      <c r="AE292" s="105"/>
      <c r="AF292" s="105"/>
      <c r="AG292" s="105"/>
      <c r="AH292" s="105"/>
      <c r="AI292" s="105"/>
    </row>
    <row r="293" spans="1:35" x14ac:dyDescent="0.25">
      <c r="A293" s="114"/>
      <c r="B293" s="111"/>
      <c r="C293" s="111"/>
      <c r="D293" s="111"/>
      <c r="E293" s="111"/>
      <c r="F293" s="111"/>
      <c r="G293" s="111"/>
      <c r="H293" s="111"/>
      <c r="I293" s="108"/>
      <c r="J293" s="111"/>
      <c r="K293" s="111"/>
      <c r="L293" s="111"/>
      <c r="M293" s="111"/>
      <c r="N293" s="111"/>
      <c r="O293" s="111"/>
      <c r="P293" s="105"/>
      <c r="Q293" s="105"/>
      <c r="R293" s="105"/>
      <c r="S293" s="105"/>
      <c r="T293" s="105"/>
      <c r="U293" s="105"/>
      <c r="V293" s="105"/>
      <c r="W293" s="105"/>
      <c r="X293" s="105"/>
      <c r="Y293" s="105"/>
      <c r="Z293" s="105"/>
      <c r="AA293" s="105"/>
      <c r="AB293" s="105"/>
      <c r="AC293" s="105"/>
      <c r="AD293" s="105"/>
      <c r="AE293" s="105"/>
      <c r="AF293" s="105"/>
      <c r="AG293" s="105"/>
      <c r="AH293" s="105"/>
      <c r="AI293" s="105"/>
    </row>
    <row r="294" spans="1:35" x14ac:dyDescent="0.25">
      <c r="A294" s="114"/>
      <c r="B294" s="111"/>
      <c r="C294" s="111"/>
      <c r="D294" s="111"/>
      <c r="E294" s="111"/>
      <c r="F294" s="111"/>
      <c r="G294" s="111"/>
      <c r="H294" s="111"/>
      <c r="I294" s="108"/>
      <c r="J294" s="111"/>
      <c r="K294" s="111"/>
      <c r="L294" s="111"/>
      <c r="M294" s="111"/>
      <c r="N294" s="111"/>
      <c r="O294" s="111"/>
      <c r="P294" s="105"/>
      <c r="Q294" s="105"/>
      <c r="R294" s="105"/>
      <c r="S294" s="105"/>
      <c r="T294" s="105"/>
      <c r="U294" s="105"/>
      <c r="V294" s="105"/>
      <c r="W294" s="105"/>
      <c r="X294" s="105"/>
      <c r="Y294" s="105"/>
      <c r="Z294" s="105"/>
      <c r="AA294" s="105"/>
      <c r="AB294" s="105"/>
      <c r="AC294" s="105"/>
      <c r="AD294" s="105"/>
      <c r="AE294" s="105"/>
      <c r="AF294" s="105"/>
      <c r="AG294" s="105"/>
      <c r="AH294" s="105"/>
      <c r="AI294" s="105"/>
    </row>
    <row r="295" spans="1:35" x14ac:dyDescent="0.25">
      <c r="A295" s="114"/>
      <c r="B295" s="111"/>
      <c r="C295" s="111"/>
      <c r="D295" s="111"/>
      <c r="E295" s="111"/>
      <c r="F295" s="111"/>
      <c r="G295" s="111"/>
      <c r="H295" s="111"/>
      <c r="I295" s="108"/>
      <c r="J295" s="111"/>
      <c r="K295" s="111"/>
      <c r="L295" s="111"/>
      <c r="M295" s="111"/>
      <c r="N295" s="111"/>
      <c r="O295" s="111"/>
      <c r="P295" s="105"/>
      <c r="Q295" s="105"/>
      <c r="R295" s="105"/>
      <c r="S295" s="105"/>
      <c r="T295" s="105"/>
      <c r="U295" s="105"/>
      <c r="V295" s="105"/>
      <c r="W295" s="105"/>
      <c r="X295" s="105"/>
      <c r="Y295" s="105"/>
      <c r="Z295" s="105"/>
      <c r="AA295" s="105"/>
      <c r="AB295" s="105"/>
      <c r="AC295" s="105"/>
      <c r="AD295" s="105"/>
      <c r="AE295" s="105"/>
      <c r="AF295" s="105"/>
      <c r="AG295" s="105"/>
      <c r="AH295" s="105"/>
      <c r="AI295" s="105"/>
    </row>
    <row r="296" spans="1:35" x14ac:dyDescent="0.25">
      <c r="A296" s="114"/>
      <c r="B296" s="111"/>
      <c r="C296" s="111"/>
      <c r="D296" s="111"/>
      <c r="E296" s="111"/>
      <c r="F296" s="111"/>
      <c r="G296" s="111"/>
      <c r="H296" s="111"/>
      <c r="I296" s="108"/>
      <c r="J296" s="111"/>
      <c r="K296" s="111"/>
      <c r="L296" s="111"/>
      <c r="M296" s="111"/>
      <c r="N296" s="111"/>
      <c r="O296" s="111"/>
      <c r="P296" s="105"/>
      <c r="Q296" s="105"/>
      <c r="R296" s="105"/>
      <c r="S296" s="105"/>
      <c r="T296" s="105"/>
      <c r="U296" s="105"/>
      <c r="V296" s="105"/>
      <c r="W296" s="105"/>
      <c r="X296" s="105"/>
      <c r="Y296" s="105"/>
      <c r="Z296" s="105"/>
      <c r="AA296" s="105"/>
      <c r="AB296" s="105"/>
      <c r="AC296" s="105"/>
      <c r="AD296" s="105"/>
      <c r="AE296" s="105"/>
      <c r="AF296" s="105"/>
      <c r="AG296" s="105"/>
      <c r="AH296" s="105"/>
      <c r="AI296" s="105"/>
    </row>
    <row r="297" spans="1:35" x14ac:dyDescent="0.25">
      <c r="A297" s="114"/>
      <c r="B297" s="111"/>
      <c r="C297" s="111"/>
      <c r="D297" s="111"/>
      <c r="E297" s="111"/>
      <c r="F297" s="111"/>
      <c r="G297" s="111"/>
      <c r="H297" s="111"/>
      <c r="I297" s="108"/>
      <c r="J297" s="111"/>
      <c r="K297" s="111"/>
      <c r="L297" s="111"/>
      <c r="M297" s="111"/>
      <c r="N297" s="111"/>
      <c r="O297" s="111"/>
      <c r="P297" s="105"/>
      <c r="Q297" s="105"/>
      <c r="R297" s="105"/>
      <c r="S297" s="105"/>
      <c r="T297" s="105"/>
      <c r="U297" s="105"/>
      <c r="V297" s="105"/>
      <c r="W297" s="105"/>
      <c r="X297" s="105"/>
      <c r="Y297" s="105"/>
      <c r="Z297" s="105"/>
      <c r="AA297" s="105"/>
      <c r="AB297" s="105"/>
      <c r="AC297" s="105"/>
      <c r="AD297" s="105"/>
      <c r="AE297" s="105"/>
      <c r="AF297" s="105"/>
      <c r="AG297" s="105"/>
      <c r="AH297" s="105"/>
      <c r="AI297" s="105"/>
    </row>
    <row r="298" spans="1:35" x14ac:dyDescent="0.25">
      <c r="A298" s="114"/>
      <c r="B298" s="111"/>
      <c r="C298" s="111"/>
      <c r="D298" s="111"/>
      <c r="E298" s="111"/>
      <c r="F298" s="111"/>
      <c r="G298" s="111"/>
      <c r="H298" s="111"/>
      <c r="I298" s="108"/>
      <c r="J298" s="111"/>
      <c r="K298" s="111"/>
      <c r="L298" s="111"/>
      <c r="M298" s="111"/>
      <c r="N298" s="111"/>
      <c r="O298" s="111"/>
      <c r="P298" s="105"/>
      <c r="Q298" s="105"/>
      <c r="R298" s="105"/>
      <c r="S298" s="105"/>
      <c r="T298" s="105"/>
      <c r="U298" s="105"/>
      <c r="V298" s="105"/>
      <c r="W298" s="105"/>
      <c r="X298" s="105"/>
      <c r="Y298" s="105"/>
      <c r="Z298" s="105"/>
      <c r="AA298" s="105"/>
      <c r="AB298" s="105"/>
      <c r="AC298" s="105"/>
      <c r="AD298" s="105"/>
      <c r="AE298" s="105"/>
      <c r="AF298" s="105"/>
      <c r="AG298" s="105"/>
      <c r="AH298" s="105"/>
      <c r="AI298" s="105"/>
    </row>
    <row r="299" spans="1:35" x14ac:dyDescent="0.25">
      <c r="A299" s="114"/>
      <c r="B299" s="111"/>
      <c r="C299" s="111"/>
      <c r="D299" s="111"/>
      <c r="E299" s="111"/>
      <c r="F299" s="111"/>
      <c r="G299" s="111"/>
      <c r="H299" s="111"/>
      <c r="I299" s="108"/>
      <c r="J299" s="111"/>
      <c r="K299" s="111"/>
      <c r="L299" s="111"/>
      <c r="M299" s="111"/>
      <c r="N299" s="111"/>
      <c r="O299" s="111"/>
      <c r="P299" s="105"/>
      <c r="Q299" s="105"/>
      <c r="R299" s="105"/>
      <c r="S299" s="105"/>
      <c r="T299" s="105"/>
      <c r="U299" s="105"/>
      <c r="V299" s="105"/>
      <c r="W299" s="105"/>
      <c r="X299" s="105"/>
      <c r="Y299" s="105"/>
      <c r="Z299" s="105"/>
      <c r="AA299" s="105"/>
      <c r="AB299" s="105"/>
      <c r="AC299" s="105"/>
      <c r="AD299" s="105"/>
      <c r="AE299" s="105"/>
      <c r="AF299" s="105"/>
      <c r="AG299" s="105"/>
      <c r="AH299" s="105"/>
      <c r="AI299" s="105"/>
    </row>
    <row r="300" spans="1:35" x14ac:dyDescent="0.25">
      <c r="A300" s="114"/>
      <c r="B300" s="111"/>
      <c r="C300" s="111"/>
      <c r="D300" s="111"/>
      <c r="E300" s="111"/>
      <c r="F300" s="111"/>
      <c r="G300" s="111"/>
      <c r="H300" s="111"/>
      <c r="I300" s="108"/>
      <c r="J300" s="111"/>
      <c r="K300" s="111"/>
      <c r="L300" s="111"/>
      <c r="M300" s="111"/>
      <c r="N300" s="111"/>
      <c r="O300" s="111"/>
      <c r="P300" s="105"/>
      <c r="Q300" s="105"/>
      <c r="R300" s="105"/>
      <c r="S300" s="105"/>
      <c r="T300" s="105"/>
      <c r="U300" s="105"/>
      <c r="V300" s="105"/>
      <c r="W300" s="105"/>
      <c r="X300" s="105"/>
      <c r="Y300" s="105"/>
      <c r="Z300" s="105"/>
      <c r="AA300" s="105"/>
      <c r="AB300" s="105"/>
      <c r="AC300" s="105"/>
      <c r="AD300" s="105"/>
      <c r="AE300" s="105"/>
      <c r="AF300" s="105"/>
      <c r="AG300" s="105"/>
      <c r="AH300" s="105"/>
      <c r="AI300" s="105"/>
    </row>
    <row r="301" spans="1:35" x14ac:dyDescent="0.25">
      <c r="A301" s="114"/>
      <c r="B301" s="111"/>
      <c r="C301" s="111"/>
      <c r="D301" s="111"/>
      <c r="E301" s="111"/>
      <c r="F301" s="111"/>
      <c r="G301" s="111"/>
      <c r="H301" s="111"/>
      <c r="I301" s="108"/>
      <c r="J301" s="111"/>
      <c r="K301" s="111"/>
      <c r="L301" s="111"/>
      <c r="M301" s="111"/>
      <c r="N301" s="111"/>
      <c r="O301" s="111"/>
      <c r="P301" s="105"/>
      <c r="Q301" s="105"/>
      <c r="R301" s="105"/>
      <c r="S301" s="105"/>
      <c r="T301" s="105"/>
      <c r="U301" s="105"/>
      <c r="V301" s="105"/>
      <c r="W301" s="105"/>
      <c r="X301" s="105"/>
      <c r="Y301" s="105"/>
      <c r="Z301" s="105"/>
      <c r="AA301" s="105"/>
      <c r="AB301" s="105"/>
      <c r="AC301" s="105"/>
      <c r="AD301" s="105"/>
      <c r="AE301" s="105"/>
      <c r="AF301" s="105"/>
      <c r="AG301" s="105"/>
      <c r="AH301" s="105"/>
      <c r="AI301" s="105"/>
    </row>
    <row r="302" spans="1:35" x14ac:dyDescent="0.25">
      <c r="A302" s="114"/>
      <c r="B302" s="111"/>
      <c r="C302" s="111"/>
      <c r="D302" s="111"/>
      <c r="E302" s="111"/>
      <c r="F302" s="111"/>
      <c r="G302" s="111"/>
      <c r="H302" s="111"/>
      <c r="I302" s="108"/>
      <c r="J302" s="111"/>
      <c r="K302" s="111"/>
      <c r="L302" s="111"/>
      <c r="M302" s="111"/>
      <c r="N302" s="111"/>
      <c r="O302" s="111"/>
      <c r="P302" s="105"/>
      <c r="Q302" s="105"/>
      <c r="R302" s="105"/>
      <c r="S302" s="105"/>
      <c r="T302" s="105"/>
      <c r="U302" s="105"/>
      <c r="V302" s="105"/>
      <c r="W302" s="105"/>
      <c r="X302" s="105"/>
      <c r="Y302" s="105"/>
      <c r="Z302" s="105"/>
      <c r="AA302" s="105"/>
      <c r="AB302" s="105"/>
      <c r="AC302" s="105"/>
      <c r="AD302" s="105"/>
      <c r="AE302" s="105"/>
      <c r="AF302" s="105"/>
      <c r="AG302" s="105"/>
      <c r="AH302" s="105"/>
      <c r="AI302" s="105"/>
    </row>
    <row r="303" spans="1:35" x14ac:dyDescent="0.25">
      <c r="A303" s="114"/>
      <c r="B303" s="111"/>
      <c r="C303" s="111"/>
      <c r="D303" s="111"/>
      <c r="E303" s="111"/>
      <c r="F303" s="111"/>
      <c r="G303" s="111"/>
      <c r="H303" s="111"/>
      <c r="I303" s="108"/>
      <c r="J303" s="111"/>
      <c r="K303" s="111"/>
      <c r="L303" s="111"/>
      <c r="M303" s="111"/>
      <c r="N303" s="111"/>
      <c r="O303" s="111"/>
      <c r="P303" s="105"/>
      <c r="Q303" s="105"/>
      <c r="R303" s="105"/>
      <c r="S303" s="105"/>
      <c r="T303" s="105"/>
      <c r="U303" s="105"/>
      <c r="V303" s="105"/>
      <c r="W303" s="105"/>
      <c r="X303" s="105"/>
      <c r="Y303" s="105"/>
      <c r="Z303" s="105"/>
      <c r="AA303" s="105"/>
      <c r="AB303" s="105"/>
      <c r="AC303" s="105"/>
      <c r="AD303" s="105"/>
      <c r="AE303" s="105"/>
      <c r="AF303" s="105"/>
      <c r="AG303" s="105"/>
      <c r="AH303" s="105"/>
      <c r="AI303" s="105"/>
    </row>
    <row r="304" spans="1:35" x14ac:dyDescent="0.25">
      <c r="A304" s="114"/>
      <c r="B304" s="111"/>
      <c r="C304" s="111"/>
      <c r="D304" s="111"/>
      <c r="E304" s="111"/>
      <c r="F304" s="111"/>
      <c r="G304" s="111"/>
      <c r="H304" s="111"/>
      <c r="I304" s="108"/>
      <c r="J304" s="111"/>
      <c r="K304" s="111"/>
      <c r="L304" s="111"/>
      <c r="M304" s="111"/>
      <c r="N304" s="111"/>
      <c r="O304" s="111"/>
      <c r="P304" s="105"/>
      <c r="Q304" s="105"/>
      <c r="R304" s="105"/>
      <c r="S304" s="105"/>
      <c r="T304" s="105"/>
      <c r="U304" s="105"/>
      <c r="V304" s="105"/>
      <c r="W304" s="105"/>
      <c r="X304" s="105"/>
      <c r="Y304" s="105"/>
      <c r="Z304" s="105"/>
      <c r="AA304" s="105"/>
      <c r="AB304" s="105"/>
      <c r="AC304" s="105"/>
      <c r="AD304" s="105"/>
      <c r="AE304" s="105"/>
      <c r="AF304" s="105"/>
      <c r="AG304" s="105"/>
      <c r="AH304" s="105"/>
      <c r="AI304" s="105"/>
    </row>
    <row r="305" spans="1:35" x14ac:dyDescent="0.25">
      <c r="A305" s="114"/>
      <c r="B305" s="111"/>
      <c r="C305" s="111"/>
      <c r="D305" s="111"/>
      <c r="E305" s="111"/>
      <c r="F305" s="111"/>
      <c r="G305" s="111"/>
      <c r="H305" s="111"/>
      <c r="I305" s="108"/>
      <c r="J305" s="111"/>
      <c r="K305" s="111"/>
      <c r="L305" s="111"/>
      <c r="M305" s="111"/>
      <c r="N305" s="111"/>
      <c r="O305" s="111"/>
      <c r="P305" s="105"/>
      <c r="Q305" s="105"/>
      <c r="R305" s="105"/>
      <c r="S305" s="105"/>
      <c r="T305" s="105"/>
      <c r="U305" s="105"/>
      <c r="V305" s="105"/>
      <c r="W305" s="105"/>
      <c r="X305" s="105"/>
      <c r="Y305" s="105"/>
      <c r="Z305" s="105"/>
      <c r="AA305" s="105"/>
      <c r="AB305" s="105"/>
      <c r="AC305" s="105"/>
      <c r="AD305" s="105"/>
      <c r="AE305" s="105"/>
      <c r="AF305" s="105"/>
      <c r="AG305" s="105"/>
      <c r="AH305" s="105"/>
      <c r="AI305" s="105"/>
    </row>
    <row r="306" spans="1:35" x14ac:dyDescent="0.25">
      <c r="A306" s="114"/>
      <c r="B306" s="111"/>
      <c r="C306" s="111"/>
      <c r="D306" s="111"/>
      <c r="E306" s="111"/>
      <c r="F306" s="111"/>
      <c r="G306" s="111"/>
      <c r="H306" s="111"/>
      <c r="I306" s="108"/>
      <c r="J306" s="111"/>
      <c r="K306" s="111"/>
      <c r="L306" s="111"/>
      <c r="M306" s="111"/>
      <c r="N306" s="111"/>
      <c r="O306" s="111"/>
      <c r="P306" s="105"/>
      <c r="Q306" s="105"/>
      <c r="R306" s="105"/>
      <c r="S306" s="105"/>
      <c r="T306" s="105"/>
      <c r="U306" s="105"/>
      <c r="V306" s="105"/>
      <c r="W306" s="105"/>
      <c r="X306" s="105"/>
      <c r="Y306" s="105"/>
      <c r="Z306" s="105"/>
      <c r="AA306" s="105"/>
      <c r="AB306" s="105"/>
      <c r="AC306" s="105"/>
      <c r="AD306" s="105"/>
      <c r="AE306" s="105"/>
      <c r="AF306" s="105"/>
      <c r="AG306" s="105"/>
      <c r="AH306" s="105"/>
      <c r="AI306" s="105"/>
    </row>
    <row r="307" spans="1:35" x14ac:dyDescent="0.25">
      <c r="A307" s="114"/>
      <c r="B307" s="111"/>
      <c r="C307" s="111"/>
      <c r="D307" s="111"/>
      <c r="E307" s="111"/>
      <c r="F307" s="111"/>
      <c r="G307" s="111"/>
      <c r="H307" s="111"/>
      <c r="I307" s="108"/>
      <c r="J307" s="111"/>
      <c r="K307" s="111"/>
      <c r="L307" s="111"/>
      <c r="M307" s="111"/>
      <c r="N307" s="111"/>
      <c r="O307" s="111"/>
      <c r="P307" s="105"/>
      <c r="Q307" s="105"/>
      <c r="R307" s="105"/>
      <c r="S307" s="105"/>
      <c r="T307" s="105"/>
      <c r="U307" s="105"/>
      <c r="V307" s="105"/>
      <c r="W307" s="105"/>
      <c r="X307" s="105"/>
      <c r="Y307" s="105"/>
      <c r="Z307" s="105"/>
      <c r="AA307" s="105"/>
      <c r="AB307" s="105"/>
      <c r="AC307" s="105"/>
      <c r="AD307" s="105"/>
      <c r="AE307" s="105"/>
      <c r="AF307" s="105"/>
      <c r="AG307" s="105"/>
      <c r="AH307" s="105"/>
      <c r="AI307" s="105"/>
    </row>
    <row r="308" spans="1:35" x14ac:dyDescent="0.25">
      <c r="A308" s="114"/>
      <c r="B308" s="111"/>
      <c r="C308" s="111"/>
      <c r="D308" s="111"/>
      <c r="E308" s="111"/>
      <c r="F308" s="111"/>
      <c r="G308" s="111"/>
      <c r="H308" s="111"/>
      <c r="I308" s="108"/>
      <c r="J308" s="111"/>
      <c r="K308" s="111"/>
      <c r="L308" s="111"/>
      <c r="M308" s="111"/>
      <c r="N308" s="111"/>
      <c r="O308" s="111"/>
      <c r="P308" s="105"/>
      <c r="Q308" s="105"/>
      <c r="R308" s="105"/>
      <c r="S308" s="105"/>
      <c r="T308" s="105"/>
      <c r="U308" s="105"/>
      <c r="V308" s="105"/>
      <c r="W308" s="105"/>
      <c r="X308" s="105"/>
      <c r="Y308" s="105"/>
      <c r="Z308" s="105"/>
      <c r="AA308" s="105"/>
      <c r="AB308" s="105"/>
      <c r="AC308" s="105"/>
      <c r="AD308" s="105"/>
      <c r="AE308" s="105"/>
      <c r="AF308" s="105"/>
      <c r="AG308" s="105"/>
      <c r="AH308" s="105"/>
      <c r="AI308" s="105"/>
    </row>
    <row r="309" spans="1:35" x14ac:dyDescent="0.25">
      <c r="A309" s="114"/>
      <c r="B309" s="111"/>
      <c r="C309" s="111"/>
      <c r="D309" s="111"/>
      <c r="E309" s="111"/>
      <c r="F309" s="111"/>
      <c r="G309" s="111"/>
      <c r="H309" s="111"/>
      <c r="I309" s="108"/>
      <c r="J309" s="111"/>
      <c r="K309" s="111"/>
      <c r="L309" s="111"/>
      <c r="M309" s="111"/>
      <c r="N309" s="111"/>
      <c r="O309" s="111"/>
      <c r="P309" s="105"/>
      <c r="Q309" s="105"/>
      <c r="R309" s="105"/>
      <c r="S309" s="105"/>
      <c r="T309" s="105"/>
      <c r="U309" s="105"/>
      <c r="V309" s="105"/>
      <c r="W309" s="105"/>
      <c r="X309" s="105"/>
      <c r="Y309" s="105"/>
      <c r="Z309" s="105"/>
      <c r="AA309" s="105"/>
      <c r="AB309" s="105"/>
      <c r="AC309" s="105"/>
      <c r="AD309" s="105"/>
      <c r="AE309" s="105"/>
      <c r="AF309" s="105"/>
      <c r="AG309" s="105"/>
      <c r="AH309" s="105"/>
      <c r="AI309" s="105"/>
    </row>
    <row r="310" spans="1:35" x14ac:dyDescent="0.25">
      <c r="A310" s="114"/>
      <c r="B310" s="111"/>
      <c r="C310" s="111"/>
      <c r="D310" s="111"/>
      <c r="E310" s="111"/>
      <c r="F310" s="111"/>
      <c r="G310" s="111"/>
      <c r="H310" s="111"/>
      <c r="I310" s="108"/>
      <c r="J310" s="111"/>
      <c r="K310" s="111"/>
      <c r="L310" s="111"/>
      <c r="M310" s="111"/>
      <c r="N310" s="111"/>
      <c r="O310" s="111"/>
      <c r="P310" s="105"/>
      <c r="Q310" s="105"/>
      <c r="R310" s="105"/>
      <c r="S310" s="105"/>
      <c r="T310" s="105"/>
      <c r="U310" s="105"/>
      <c r="V310" s="105"/>
      <c r="W310" s="105"/>
      <c r="X310" s="105"/>
      <c r="Y310" s="105"/>
      <c r="Z310" s="105"/>
      <c r="AA310" s="105"/>
      <c r="AB310" s="105"/>
      <c r="AC310" s="105"/>
      <c r="AD310" s="105"/>
      <c r="AE310" s="105"/>
      <c r="AF310" s="105"/>
      <c r="AG310" s="105"/>
      <c r="AH310" s="105"/>
      <c r="AI310" s="105"/>
    </row>
    <row r="311" spans="1:35" x14ac:dyDescent="0.25">
      <c r="A311" s="114"/>
      <c r="B311" s="111"/>
      <c r="C311" s="111"/>
      <c r="D311" s="111"/>
      <c r="E311" s="111"/>
      <c r="F311" s="111"/>
      <c r="G311" s="111"/>
      <c r="H311" s="111"/>
      <c r="I311" s="108"/>
      <c r="J311" s="111"/>
      <c r="K311" s="111"/>
      <c r="L311" s="111"/>
      <c r="M311" s="111"/>
      <c r="N311" s="111"/>
      <c r="O311" s="111"/>
      <c r="P311" s="105"/>
      <c r="Q311" s="105"/>
      <c r="R311" s="105"/>
      <c r="S311" s="105"/>
      <c r="T311" s="105"/>
      <c r="U311" s="105"/>
      <c r="V311" s="105"/>
      <c r="W311" s="105"/>
      <c r="X311" s="105"/>
      <c r="Y311" s="105"/>
      <c r="Z311" s="105"/>
      <c r="AA311" s="105"/>
      <c r="AB311" s="105"/>
      <c r="AC311" s="105"/>
      <c r="AD311" s="105"/>
      <c r="AE311" s="105"/>
      <c r="AF311" s="105"/>
      <c r="AG311" s="105"/>
      <c r="AH311" s="105"/>
      <c r="AI311" s="105"/>
    </row>
    <row r="312" spans="1:35" x14ac:dyDescent="0.25">
      <c r="A312" s="114"/>
      <c r="B312" s="111"/>
      <c r="C312" s="111"/>
      <c r="D312" s="111"/>
      <c r="E312" s="111"/>
      <c r="F312" s="111"/>
      <c r="G312" s="111"/>
      <c r="H312" s="111"/>
      <c r="I312" s="108"/>
      <c r="J312" s="111"/>
      <c r="K312" s="111"/>
      <c r="L312" s="111"/>
      <c r="M312" s="111"/>
      <c r="N312" s="111"/>
      <c r="O312" s="111"/>
      <c r="P312" s="105"/>
      <c r="Q312" s="105"/>
      <c r="R312" s="105"/>
      <c r="S312" s="105"/>
      <c r="T312" s="105"/>
      <c r="U312" s="105"/>
      <c r="V312" s="105"/>
      <c r="W312" s="105"/>
      <c r="X312" s="105"/>
      <c r="Y312" s="105"/>
      <c r="Z312" s="105"/>
      <c r="AA312" s="105"/>
      <c r="AB312" s="105"/>
      <c r="AC312" s="105"/>
      <c r="AD312" s="105"/>
      <c r="AE312" s="105"/>
      <c r="AF312" s="105"/>
      <c r="AG312" s="105"/>
      <c r="AH312" s="105"/>
      <c r="AI312" s="105"/>
    </row>
    <row r="313" spans="1:35" x14ac:dyDescent="0.25">
      <c r="A313" s="114"/>
      <c r="B313" s="111"/>
      <c r="C313" s="111"/>
      <c r="D313" s="111"/>
      <c r="E313" s="111"/>
      <c r="F313" s="111"/>
      <c r="G313" s="111"/>
      <c r="H313" s="111"/>
      <c r="I313" s="108"/>
      <c r="J313" s="111"/>
      <c r="K313" s="111"/>
      <c r="L313" s="111"/>
      <c r="M313" s="111"/>
      <c r="N313" s="111"/>
      <c r="O313" s="111"/>
      <c r="P313" s="105"/>
      <c r="Q313" s="105"/>
      <c r="R313" s="105"/>
      <c r="S313" s="105"/>
      <c r="T313" s="105"/>
      <c r="U313" s="105"/>
      <c r="V313" s="105"/>
      <c r="W313" s="105"/>
      <c r="X313" s="105"/>
      <c r="Y313" s="105"/>
      <c r="Z313" s="105"/>
      <c r="AA313" s="105"/>
      <c r="AB313" s="105"/>
      <c r="AC313" s="105"/>
      <c r="AD313" s="105"/>
      <c r="AE313" s="105"/>
      <c r="AF313" s="105"/>
      <c r="AG313" s="105"/>
      <c r="AH313" s="105"/>
      <c r="AI313" s="105"/>
    </row>
    <row r="314" spans="1:35" x14ac:dyDescent="0.25">
      <c r="A314" s="114"/>
      <c r="B314" s="111"/>
      <c r="C314" s="111"/>
      <c r="D314" s="111"/>
      <c r="E314" s="111"/>
      <c r="F314" s="111"/>
      <c r="G314" s="111"/>
      <c r="H314" s="111"/>
      <c r="I314" s="108"/>
      <c r="J314" s="111"/>
      <c r="K314" s="111"/>
      <c r="L314" s="111"/>
      <c r="M314" s="111"/>
      <c r="N314" s="111"/>
      <c r="O314" s="111"/>
      <c r="P314" s="105"/>
      <c r="Q314" s="105"/>
      <c r="R314" s="105"/>
      <c r="S314" s="105"/>
      <c r="T314" s="105"/>
      <c r="U314" s="105"/>
      <c r="V314" s="105"/>
      <c r="W314" s="105"/>
      <c r="X314" s="105"/>
      <c r="Y314" s="105"/>
      <c r="Z314" s="105"/>
      <c r="AA314" s="105"/>
      <c r="AB314" s="105"/>
      <c r="AC314" s="105"/>
      <c r="AD314" s="105"/>
      <c r="AE314" s="105"/>
      <c r="AF314" s="105"/>
      <c r="AG314" s="105"/>
      <c r="AH314" s="105"/>
      <c r="AI314" s="105"/>
    </row>
    <row r="315" spans="1:35" x14ac:dyDescent="0.25">
      <c r="A315" s="114"/>
      <c r="B315" s="111"/>
      <c r="C315" s="111"/>
      <c r="D315" s="111"/>
      <c r="E315" s="111"/>
      <c r="F315" s="111"/>
      <c r="G315" s="111"/>
      <c r="H315" s="111"/>
      <c r="I315" s="108"/>
      <c r="J315" s="111"/>
      <c r="K315" s="111"/>
      <c r="L315" s="111"/>
      <c r="M315" s="111"/>
      <c r="N315" s="111"/>
      <c r="O315" s="111"/>
      <c r="P315" s="105"/>
      <c r="Q315" s="105"/>
      <c r="R315" s="105"/>
      <c r="S315" s="105"/>
      <c r="T315" s="105"/>
      <c r="U315" s="105"/>
      <c r="V315" s="105"/>
      <c r="W315" s="105"/>
      <c r="X315" s="105"/>
      <c r="Y315" s="105"/>
      <c r="Z315" s="105"/>
      <c r="AA315" s="105"/>
      <c r="AB315" s="105"/>
      <c r="AC315" s="105"/>
      <c r="AD315" s="105"/>
      <c r="AE315" s="105"/>
      <c r="AF315" s="105"/>
      <c r="AG315" s="105"/>
      <c r="AH315" s="105"/>
      <c r="AI315" s="105"/>
    </row>
    <row r="316" spans="1:35" x14ac:dyDescent="0.25">
      <c r="A316" s="114"/>
      <c r="B316" s="111"/>
      <c r="C316" s="111"/>
      <c r="D316" s="111"/>
      <c r="E316" s="111"/>
      <c r="F316" s="111"/>
      <c r="G316" s="111"/>
      <c r="H316" s="111"/>
      <c r="I316" s="108"/>
      <c r="J316" s="111"/>
      <c r="K316" s="111"/>
      <c r="L316" s="111"/>
      <c r="M316" s="111"/>
      <c r="N316" s="111"/>
      <c r="O316" s="111"/>
      <c r="P316" s="105"/>
      <c r="Q316" s="105"/>
      <c r="R316" s="105"/>
      <c r="S316" s="105"/>
      <c r="T316" s="105"/>
      <c r="U316" s="105"/>
      <c r="V316" s="105"/>
      <c r="W316" s="105"/>
      <c r="X316" s="105"/>
      <c r="Y316" s="105"/>
      <c r="Z316" s="105"/>
      <c r="AA316" s="105"/>
      <c r="AB316" s="105"/>
      <c r="AC316" s="105"/>
      <c r="AD316" s="105"/>
      <c r="AE316" s="105"/>
      <c r="AF316" s="105"/>
      <c r="AG316" s="105"/>
      <c r="AH316" s="105"/>
      <c r="AI316" s="105"/>
    </row>
    <row r="317" spans="1:35" x14ac:dyDescent="0.25">
      <c r="A317" s="114"/>
      <c r="B317" s="111"/>
      <c r="C317" s="111"/>
      <c r="D317" s="111"/>
      <c r="E317" s="111"/>
      <c r="F317" s="111"/>
      <c r="G317" s="111"/>
      <c r="H317" s="111"/>
      <c r="I317" s="108"/>
      <c r="J317" s="111"/>
      <c r="K317" s="111"/>
      <c r="L317" s="111"/>
      <c r="M317" s="111"/>
      <c r="N317" s="111"/>
      <c r="O317" s="111"/>
      <c r="P317" s="105"/>
      <c r="Q317" s="105"/>
      <c r="R317" s="105"/>
      <c r="S317" s="105"/>
      <c r="T317" s="105"/>
      <c r="U317" s="105"/>
      <c r="V317" s="105"/>
      <c r="W317" s="105"/>
      <c r="X317" s="105"/>
      <c r="Y317" s="105"/>
      <c r="Z317" s="105"/>
      <c r="AA317" s="105"/>
      <c r="AB317" s="105"/>
      <c r="AC317" s="105"/>
      <c r="AD317" s="105"/>
      <c r="AE317" s="105"/>
      <c r="AF317" s="105"/>
      <c r="AG317" s="105"/>
      <c r="AH317" s="105"/>
      <c r="AI317" s="105"/>
    </row>
    <row r="318" spans="1:35" x14ac:dyDescent="0.25">
      <c r="A318" s="114"/>
      <c r="B318" s="111"/>
      <c r="C318" s="111"/>
      <c r="D318" s="111"/>
      <c r="E318" s="111"/>
      <c r="F318" s="111"/>
      <c r="G318" s="111"/>
      <c r="H318" s="111"/>
      <c r="I318" s="108"/>
      <c r="J318" s="111"/>
      <c r="K318" s="111"/>
      <c r="L318" s="111"/>
      <c r="M318" s="111"/>
      <c r="N318" s="111"/>
      <c r="O318" s="111"/>
      <c r="P318" s="105"/>
      <c r="Q318" s="105"/>
      <c r="R318" s="105"/>
      <c r="S318" s="105"/>
      <c r="T318" s="105"/>
      <c r="U318" s="105"/>
      <c r="V318" s="105"/>
      <c r="W318" s="105"/>
      <c r="X318" s="105"/>
      <c r="Y318" s="105"/>
      <c r="Z318" s="105"/>
      <c r="AA318" s="105"/>
      <c r="AB318" s="105"/>
      <c r="AC318" s="105"/>
      <c r="AD318" s="105"/>
      <c r="AE318" s="105"/>
      <c r="AF318" s="105"/>
      <c r="AG318" s="105"/>
      <c r="AH318" s="105"/>
      <c r="AI318" s="105"/>
    </row>
    <row r="319" spans="1:35" x14ac:dyDescent="0.25">
      <c r="A319" s="114"/>
      <c r="B319" s="111"/>
      <c r="C319" s="111"/>
      <c r="D319" s="111"/>
      <c r="E319" s="111"/>
      <c r="F319" s="111"/>
      <c r="G319" s="111"/>
      <c r="H319" s="111"/>
      <c r="I319" s="108"/>
      <c r="J319" s="111"/>
      <c r="K319" s="111"/>
      <c r="L319" s="111"/>
      <c r="M319" s="111"/>
      <c r="N319" s="111"/>
      <c r="O319" s="111"/>
      <c r="P319" s="105"/>
      <c r="Q319" s="105"/>
      <c r="R319" s="105"/>
      <c r="S319" s="105"/>
      <c r="T319" s="105"/>
      <c r="U319" s="105"/>
      <c r="V319" s="105"/>
      <c r="W319" s="105"/>
      <c r="X319" s="105"/>
      <c r="Y319" s="105"/>
      <c r="Z319" s="105"/>
      <c r="AA319" s="105"/>
      <c r="AB319" s="105"/>
      <c r="AC319" s="105"/>
      <c r="AD319" s="105"/>
      <c r="AE319" s="105"/>
      <c r="AF319" s="105"/>
      <c r="AG319" s="105"/>
      <c r="AH319" s="105"/>
      <c r="AI319" s="105"/>
    </row>
    <row r="320" spans="1:35" x14ac:dyDescent="0.25">
      <c r="A320" s="114"/>
      <c r="B320" s="111"/>
      <c r="C320" s="111"/>
      <c r="D320" s="111"/>
      <c r="E320" s="111"/>
      <c r="F320" s="111"/>
      <c r="G320" s="111"/>
      <c r="H320" s="111"/>
      <c r="I320" s="108"/>
      <c r="J320" s="111"/>
      <c r="K320" s="111"/>
      <c r="L320" s="111"/>
      <c r="M320" s="111"/>
      <c r="N320" s="111"/>
      <c r="O320" s="111"/>
      <c r="P320" s="105"/>
      <c r="Q320" s="105"/>
      <c r="R320" s="105"/>
      <c r="S320" s="105"/>
      <c r="T320" s="105"/>
      <c r="U320" s="105"/>
      <c r="V320" s="105"/>
      <c r="W320" s="105"/>
      <c r="X320" s="105"/>
      <c r="Y320" s="105"/>
      <c r="Z320" s="105"/>
      <c r="AA320" s="105"/>
      <c r="AB320" s="105"/>
      <c r="AC320" s="105"/>
      <c r="AD320" s="105"/>
      <c r="AE320" s="105"/>
      <c r="AF320" s="105"/>
      <c r="AG320" s="105"/>
      <c r="AH320" s="105"/>
      <c r="AI320" s="105"/>
    </row>
    <row r="321" spans="1:35" x14ac:dyDescent="0.25">
      <c r="A321" s="114"/>
      <c r="B321" s="111"/>
      <c r="C321" s="111"/>
      <c r="D321" s="111"/>
      <c r="E321" s="111"/>
      <c r="F321" s="111"/>
      <c r="G321" s="111"/>
      <c r="H321" s="111"/>
      <c r="I321" s="108"/>
      <c r="J321" s="111"/>
      <c r="K321" s="111"/>
      <c r="L321" s="111"/>
      <c r="M321" s="111"/>
      <c r="N321" s="111"/>
      <c r="O321" s="111"/>
      <c r="P321" s="105"/>
      <c r="Q321" s="105"/>
      <c r="R321" s="105"/>
      <c r="S321" s="105"/>
      <c r="T321" s="105"/>
      <c r="U321" s="105"/>
      <c r="V321" s="105"/>
      <c r="W321" s="105"/>
      <c r="X321" s="105"/>
      <c r="Y321" s="105"/>
      <c r="Z321" s="105"/>
      <c r="AA321" s="105"/>
      <c r="AB321" s="105"/>
      <c r="AC321" s="105"/>
      <c r="AD321" s="105"/>
      <c r="AE321" s="105"/>
      <c r="AF321" s="105"/>
      <c r="AG321" s="105"/>
      <c r="AH321" s="105"/>
      <c r="AI321" s="105"/>
    </row>
    <row r="322" spans="1:35" x14ac:dyDescent="0.25">
      <c r="A322" s="114"/>
      <c r="B322" s="111"/>
      <c r="C322" s="111"/>
      <c r="D322" s="111"/>
      <c r="E322" s="111"/>
      <c r="F322" s="111"/>
      <c r="G322" s="111"/>
      <c r="H322" s="111"/>
      <c r="I322" s="108"/>
      <c r="J322" s="111"/>
      <c r="K322" s="111"/>
      <c r="L322" s="111"/>
      <c r="M322" s="111"/>
      <c r="N322" s="111"/>
      <c r="O322" s="111"/>
      <c r="P322" s="105"/>
      <c r="Q322" s="105"/>
      <c r="R322" s="105"/>
      <c r="S322" s="105"/>
      <c r="T322" s="105"/>
      <c r="U322" s="105"/>
      <c r="V322" s="105"/>
      <c r="W322" s="105"/>
      <c r="X322" s="105"/>
      <c r="Y322" s="105"/>
      <c r="Z322" s="105"/>
      <c r="AA322" s="105"/>
      <c r="AB322" s="105"/>
      <c r="AC322" s="105"/>
      <c r="AD322" s="105"/>
      <c r="AE322" s="105"/>
      <c r="AF322" s="105"/>
      <c r="AG322" s="105"/>
      <c r="AH322" s="105"/>
      <c r="AI322" s="105"/>
    </row>
    <row r="323" spans="1:35" x14ac:dyDescent="0.25">
      <c r="A323" s="114"/>
      <c r="B323" s="111"/>
      <c r="C323" s="111"/>
      <c r="D323" s="111"/>
      <c r="E323" s="111"/>
      <c r="F323" s="111"/>
      <c r="G323" s="111"/>
      <c r="H323" s="111"/>
      <c r="I323" s="108"/>
      <c r="J323" s="111"/>
      <c r="K323" s="111"/>
      <c r="L323" s="111"/>
      <c r="M323" s="111"/>
      <c r="N323" s="111"/>
      <c r="O323" s="111"/>
      <c r="P323" s="105"/>
      <c r="Q323" s="105"/>
      <c r="R323" s="105"/>
      <c r="S323" s="105"/>
      <c r="T323" s="105"/>
      <c r="U323" s="105"/>
      <c r="V323" s="105"/>
      <c r="W323" s="105"/>
      <c r="X323" s="105"/>
      <c r="Y323" s="105"/>
      <c r="Z323" s="105"/>
      <c r="AA323" s="105"/>
      <c r="AB323" s="105"/>
      <c r="AC323" s="105"/>
      <c r="AD323" s="105"/>
      <c r="AE323" s="105"/>
      <c r="AF323" s="105"/>
      <c r="AG323" s="105"/>
      <c r="AH323" s="105"/>
      <c r="AI323" s="105"/>
    </row>
    <row r="324" spans="1:35" x14ac:dyDescent="0.25">
      <c r="A324" s="114"/>
      <c r="B324" s="111"/>
      <c r="C324" s="111"/>
      <c r="D324" s="111"/>
      <c r="E324" s="111"/>
      <c r="F324" s="111"/>
      <c r="G324" s="111"/>
      <c r="H324" s="111"/>
      <c r="I324" s="108"/>
      <c r="J324" s="111"/>
      <c r="K324" s="111"/>
      <c r="L324" s="111"/>
      <c r="M324" s="111"/>
      <c r="N324" s="111"/>
      <c r="O324" s="111"/>
      <c r="P324" s="105"/>
      <c r="Q324" s="105"/>
      <c r="R324" s="105"/>
      <c r="S324" s="105"/>
      <c r="T324" s="105"/>
      <c r="U324" s="105"/>
      <c r="V324" s="105"/>
      <c r="W324" s="105"/>
      <c r="X324" s="105"/>
      <c r="Y324" s="105"/>
      <c r="Z324" s="105"/>
      <c r="AA324" s="105"/>
      <c r="AB324" s="105"/>
      <c r="AC324" s="105"/>
      <c r="AD324" s="105"/>
      <c r="AE324" s="105"/>
      <c r="AF324" s="105"/>
      <c r="AG324" s="105"/>
      <c r="AH324" s="105"/>
      <c r="AI324" s="105"/>
    </row>
    <row r="325" spans="1:35" x14ac:dyDescent="0.25">
      <c r="A325" s="114"/>
      <c r="B325" s="111"/>
      <c r="C325" s="111"/>
      <c r="D325" s="111"/>
      <c r="E325" s="111"/>
      <c r="F325" s="111"/>
      <c r="G325" s="111"/>
      <c r="H325" s="111"/>
      <c r="I325" s="108"/>
      <c r="J325" s="111"/>
      <c r="K325" s="111"/>
      <c r="L325" s="111"/>
      <c r="M325" s="111"/>
      <c r="N325" s="111"/>
      <c r="O325" s="111"/>
      <c r="P325" s="105"/>
      <c r="Q325" s="105"/>
      <c r="R325" s="105"/>
      <c r="S325" s="105"/>
      <c r="T325" s="105"/>
      <c r="U325" s="105"/>
      <c r="V325" s="105"/>
      <c r="W325" s="105"/>
      <c r="X325" s="105"/>
      <c r="Y325" s="105"/>
      <c r="Z325" s="105"/>
      <c r="AA325" s="105"/>
      <c r="AB325" s="105"/>
      <c r="AC325" s="105"/>
      <c r="AD325" s="105"/>
      <c r="AE325" s="105"/>
      <c r="AF325" s="105"/>
      <c r="AG325" s="105"/>
      <c r="AH325" s="105"/>
      <c r="AI325" s="105"/>
    </row>
    <row r="326" spans="1:35" x14ac:dyDescent="0.25">
      <c r="A326" s="114"/>
      <c r="B326" s="111"/>
      <c r="C326" s="111"/>
      <c r="D326" s="111"/>
      <c r="E326" s="111"/>
      <c r="F326" s="111"/>
      <c r="G326" s="111"/>
      <c r="H326" s="111"/>
      <c r="I326" s="108"/>
      <c r="J326" s="111"/>
      <c r="K326" s="111"/>
      <c r="L326" s="111"/>
      <c r="M326" s="111"/>
      <c r="N326" s="111"/>
      <c r="O326" s="111"/>
      <c r="P326" s="105"/>
      <c r="Q326" s="105"/>
      <c r="R326" s="105"/>
      <c r="S326" s="105"/>
      <c r="T326" s="105"/>
      <c r="U326" s="105"/>
      <c r="V326" s="105"/>
      <c r="W326" s="105"/>
      <c r="X326" s="105"/>
      <c r="Y326" s="105"/>
      <c r="Z326" s="105"/>
      <c r="AA326" s="105"/>
      <c r="AB326" s="105"/>
      <c r="AC326" s="105"/>
      <c r="AD326" s="105"/>
      <c r="AE326" s="105"/>
      <c r="AF326" s="105"/>
      <c r="AG326" s="105"/>
      <c r="AH326" s="105"/>
      <c r="AI326" s="105"/>
    </row>
    <row r="327" spans="1:35" x14ac:dyDescent="0.25">
      <c r="A327" s="114"/>
      <c r="B327" s="111"/>
      <c r="C327" s="111"/>
      <c r="D327" s="111"/>
      <c r="E327" s="111"/>
      <c r="F327" s="111"/>
      <c r="G327" s="111"/>
      <c r="H327" s="111"/>
      <c r="I327" s="108"/>
      <c r="J327" s="108"/>
      <c r="K327" s="108"/>
      <c r="L327" s="108"/>
      <c r="M327" s="108"/>
      <c r="N327" s="108"/>
      <c r="O327" s="108"/>
      <c r="P327" s="97"/>
      <c r="Q327" s="97"/>
      <c r="R327" s="97"/>
      <c r="S327" s="97"/>
      <c r="T327" s="97"/>
      <c r="U327" s="97"/>
      <c r="V327" s="97"/>
      <c r="W327" s="97"/>
      <c r="X327" s="97"/>
      <c r="Y327" s="97"/>
      <c r="Z327" s="97"/>
    </row>
    <row r="328" spans="1:35" x14ac:dyDescent="0.25">
      <c r="A328" s="114"/>
      <c r="B328" s="111"/>
      <c r="C328" s="111"/>
      <c r="D328" s="111"/>
      <c r="E328" s="111"/>
      <c r="F328" s="111"/>
      <c r="G328" s="111"/>
      <c r="H328" s="111"/>
      <c r="I328" s="108"/>
      <c r="J328" s="108"/>
      <c r="K328" s="108"/>
      <c r="L328" s="108"/>
      <c r="M328" s="108"/>
      <c r="N328" s="108"/>
      <c r="O328" s="108"/>
      <c r="P328" s="97"/>
      <c r="Q328" s="97"/>
      <c r="R328" s="97"/>
      <c r="S328" s="97"/>
      <c r="T328" s="97"/>
      <c r="U328" s="97"/>
      <c r="V328" s="97"/>
      <c r="W328" s="97"/>
      <c r="X328" s="97"/>
      <c r="Y328" s="97"/>
      <c r="Z328" s="97"/>
    </row>
    <row r="329" spans="1:35" x14ac:dyDescent="0.25">
      <c r="A329" s="114"/>
      <c r="B329" s="111"/>
      <c r="C329" s="111"/>
      <c r="D329" s="111"/>
      <c r="E329" s="111"/>
      <c r="F329" s="111"/>
      <c r="G329" s="111"/>
      <c r="H329" s="111"/>
      <c r="I329" s="108"/>
      <c r="J329" s="108"/>
      <c r="K329" s="108"/>
      <c r="L329" s="108"/>
      <c r="M329" s="108"/>
      <c r="N329" s="108"/>
      <c r="O329" s="108"/>
      <c r="P329" s="97"/>
      <c r="Q329" s="97"/>
      <c r="R329" s="97"/>
      <c r="S329" s="97"/>
      <c r="T329" s="97"/>
      <c r="U329" s="97"/>
      <c r="V329" s="97"/>
      <c r="W329" s="97"/>
      <c r="X329" s="97"/>
      <c r="Y329" s="97"/>
      <c r="Z329" s="97"/>
    </row>
    <row r="330" spans="1:35" x14ac:dyDescent="0.25">
      <c r="A330" s="114"/>
      <c r="B330" s="111"/>
      <c r="C330" s="111"/>
      <c r="D330" s="111"/>
      <c r="E330" s="111"/>
      <c r="F330" s="111"/>
      <c r="G330" s="111"/>
      <c r="H330" s="111"/>
      <c r="I330" s="108"/>
      <c r="J330" s="108"/>
      <c r="K330" s="108"/>
      <c r="L330" s="108"/>
      <c r="M330" s="108"/>
      <c r="N330" s="108"/>
      <c r="O330" s="108"/>
      <c r="P330" s="97"/>
      <c r="Q330" s="97"/>
      <c r="R330" s="97"/>
      <c r="S330" s="97"/>
      <c r="T330" s="97"/>
      <c r="U330" s="97"/>
      <c r="V330" s="97"/>
      <c r="W330" s="97"/>
      <c r="X330" s="97"/>
      <c r="Y330" s="97"/>
      <c r="Z330" s="97"/>
    </row>
    <row r="331" spans="1:35" x14ac:dyDescent="0.25">
      <c r="A331" s="114"/>
      <c r="B331" s="111"/>
      <c r="C331" s="111"/>
      <c r="D331" s="111"/>
      <c r="E331" s="111"/>
      <c r="F331" s="111"/>
      <c r="G331" s="111"/>
      <c r="H331" s="111"/>
      <c r="I331" s="108"/>
      <c r="J331" s="108"/>
      <c r="K331" s="108"/>
      <c r="L331" s="108"/>
      <c r="M331" s="108"/>
      <c r="N331" s="108"/>
      <c r="O331" s="108"/>
      <c r="P331" s="97"/>
      <c r="Q331" s="97"/>
      <c r="R331" s="97"/>
      <c r="S331" s="97"/>
      <c r="T331" s="97"/>
      <c r="U331" s="97"/>
      <c r="V331" s="97"/>
      <c r="W331" s="97"/>
      <c r="X331" s="97"/>
      <c r="Y331" s="97"/>
      <c r="Z331" s="97"/>
    </row>
    <row r="332" spans="1:35" x14ac:dyDescent="0.25">
      <c r="A332" s="114"/>
      <c r="B332" s="111"/>
      <c r="C332" s="111"/>
      <c r="D332" s="111"/>
      <c r="E332" s="111"/>
      <c r="F332" s="111"/>
      <c r="G332" s="111"/>
      <c r="H332" s="111"/>
      <c r="I332" s="108"/>
      <c r="J332" s="108"/>
      <c r="K332" s="108"/>
      <c r="L332" s="108"/>
      <c r="M332" s="108"/>
      <c r="N332" s="108"/>
      <c r="O332" s="108"/>
      <c r="P332" s="97"/>
      <c r="Q332" s="97"/>
      <c r="R332" s="97"/>
      <c r="S332" s="97"/>
      <c r="T332" s="97"/>
      <c r="U332" s="97"/>
      <c r="V332" s="97"/>
      <c r="W332" s="97"/>
      <c r="X332" s="97"/>
      <c r="Y332" s="97"/>
      <c r="Z332" s="97"/>
    </row>
    <row r="333" spans="1:35" x14ac:dyDescent="0.25">
      <c r="A333" s="114"/>
      <c r="B333" s="111"/>
      <c r="C333" s="111"/>
      <c r="D333" s="111"/>
      <c r="E333" s="111"/>
      <c r="F333" s="111"/>
      <c r="G333" s="111"/>
      <c r="H333" s="111"/>
      <c r="I333" s="108"/>
      <c r="J333" s="108"/>
      <c r="K333" s="108"/>
      <c r="L333" s="108"/>
      <c r="M333" s="108"/>
      <c r="N333" s="108"/>
      <c r="O333" s="108"/>
      <c r="P333" s="97"/>
      <c r="Q333" s="97"/>
      <c r="R333" s="97"/>
      <c r="S333" s="97"/>
      <c r="T333" s="97"/>
      <c r="U333" s="97"/>
      <c r="V333" s="97"/>
      <c r="W333" s="97"/>
      <c r="X333" s="97"/>
      <c r="Y333" s="97"/>
      <c r="Z333" s="97"/>
    </row>
    <row r="334" spans="1:35" x14ac:dyDescent="0.25">
      <c r="A334" s="114"/>
      <c r="B334" s="111"/>
      <c r="C334" s="111"/>
      <c r="D334" s="111"/>
      <c r="E334" s="111"/>
      <c r="F334" s="111"/>
      <c r="G334" s="111"/>
      <c r="H334" s="111"/>
      <c r="I334" s="108"/>
      <c r="J334" s="108"/>
      <c r="K334" s="108"/>
      <c r="L334" s="108"/>
      <c r="M334" s="108"/>
      <c r="N334" s="108"/>
      <c r="O334" s="108"/>
      <c r="P334" s="97"/>
      <c r="Q334" s="97"/>
      <c r="R334" s="97"/>
      <c r="S334" s="97"/>
      <c r="T334" s="97"/>
      <c r="U334" s="97"/>
      <c r="V334" s="97"/>
      <c r="W334" s="97"/>
      <c r="X334" s="97"/>
      <c r="Y334" s="97"/>
      <c r="Z334" s="97"/>
    </row>
    <row r="335" spans="1:35" x14ac:dyDescent="0.25">
      <c r="A335" s="114"/>
      <c r="B335" s="111"/>
      <c r="C335" s="111"/>
      <c r="D335" s="111"/>
      <c r="E335" s="111"/>
      <c r="F335" s="111"/>
      <c r="G335" s="111"/>
      <c r="H335" s="111"/>
      <c r="I335" s="108"/>
      <c r="J335" s="108"/>
      <c r="K335" s="108"/>
      <c r="L335" s="108"/>
      <c r="M335" s="108"/>
      <c r="N335" s="108"/>
      <c r="O335" s="108"/>
      <c r="P335" s="97"/>
      <c r="Q335" s="97"/>
      <c r="R335" s="97"/>
      <c r="S335" s="97"/>
      <c r="T335" s="97"/>
      <c r="U335" s="97"/>
      <c r="V335" s="97"/>
      <c r="W335" s="97"/>
      <c r="X335" s="97"/>
      <c r="Y335" s="97"/>
      <c r="Z335" s="97"/>
    </row>
    <row r="336" spans="1:35" x14ac:dyDescent="0.25">
      <c r="A336" s="114"/>
      <c r="B336" s="111"/>
      <c r="C336" s="111"/>
      <c r="D336" s="111"/>
      <c r="E336" s="111"/>
      <c r="F336" s="111"/>
      <c r="G336" s="111"/>
      <c r="H336" s="111"/>
      <c r="I336" s="108"/>
      <c r="J336" s="108"/>
      <c r="K336" s="108"/>
      <c r="L336" s="108"/>
      <c r="M336" s="108"/>
      <c r="N336" s="108"/>
      <c r="O336" s="108"/>
      <c r="P336" s="97"/>
      <c r="Q336" s="97"/>
      <c r="R336" s="97"/>
      <c r="S336" s="97"/>
      <c r="T336" s="97"/>
      <c r="U336" s="97"/>
      <c r="V336" s="97"/>
      <c r="W336" s="97"/>
      <c r="X336" s="97"/>
      <c r="Y336" s="97"/>
      <c r="Z336" s="97"/>
    </row>
    <row r="337" spans="1:26" x14ac:dyDescent="0.25">
      <c r="A337" s="114"/>
      <c r="B337" s="111"/>
      <c r="C337" s="111"/>
      <c r="D337" s="111"/>
      <c r="E337" s="111"/>
      <c r="F337" s="111"/>
      <c r="G337" s="111"/>
      <c r="H337" s="111"/>
      <c r="I337" s="108"/>
      <c r="J337" s="108"/>
      <c r="K337" s="108"/>
      <c r="L337" s="108"/>
      <c r="M337" s="108"/>
      <c r="N337" s="108"/>
      <c r="O337" s="108"/>
      <c r="P337" s="97"/>
      <c r="Q337" s="97"/>
      <c r="R337" s="97"/>
      <c r="S337" s="97"/>
      <c r="T337" s="97"/>
      <c r="U337" s="97"/>
      <c r="V337" s="97"/>
      <c r="W337" s="97"/>
      <c r="X337" s="97"/>
      <c r="Y337" s="97"/>
      <c r="Z337" s="97"/>
    </row>
    <row r="338" spans="1:26" x14ac:dyDescent="0.25">
      <c r="A338" s="114"/>
      <c r="B338" s="111"/>
      <c r="C338" s="111"/>
      <c r="D338" s="111"/>
      <c r="E338" s="111"/>
      <c r="F338" s="111"/>
      <c r="G338" s="111"/>
      <c r="H338" s="111"/>
      <c r="I338" s="108"/>
      <c r="J338" s="108"/>
      <c r="K338" s="108"/>
      <c r="L338" s="108"/>
      <c r="M338" s="108"/>
      <c r="N338" s="108"/>
      <c r="O338" s="108"/>
      <c r="P338" s="97"/>
      <c r="Q338" s="97"/>
      <c r="R338" s="97"/>
      <c r="S338" s="97"/>
      <c r="T338" s="97"/>
      <c r="U338" s="97"/>
      <c r="V338" s="97"/>
      <c r="W338" s="97"/>
      <c r="X338" s="97"/>
      <c r="Y338" s="97"/>
      <c r="Z338" s="97"/>
    </row>
    <row r="339" spans="1:26" x14ac:dyDescent="0.25">
      <c r="A339" s="114"/>
      <c r="B339" s="111"/>
      <c r="C339" s="111"/>
      <c r="D339" s="111"/>
      <c r="E339" s="111"/>
      <c r="F339" s="111"/>
      <c r="G339" s="111"/>
      <c r="H339" s="111"/>
      <c r="I339" s="108"/>
      <c r="J339" s="108"/>
      <c r="K339" s="108"/>
      <c r="L339" s="108"/>
      <c r="M339" s="108"/>
      <c r="N339" s="108"/>
      <c r="O339" s="108"/>
      <c r="P339" s="97"/>
      <c r="Q339" s="97"/>
      <c r="R339" s="97"/>
      <c r="S339" s="97"/>
      <c r="T339" s="97"/>
      <c r="U339" s="97"/>
      <c r="V339" s="97"/>
      <c r="W339" s="97"/>
      <c r="X339" s="97"/>
      <c r="Y339" s="97"/>
      <c r="Z339" s="97"/>
    </row>
    <row r="340" spans="1:26" x14ac:dyDescent="0.25">
      <c r="A340" s="114"/>
      <c r="B340" s="111"/>
      <c r="C340" s="111"/>
      <c r="D340" s="111"/>
      <c r="E340" s="111"/>
      <c r="F340" s="111"/>
      <c r="G340" s="111"/>
      <c r="H340" s="111"/>
      <c r="I340" s="108"/>
      <c r="J340" s="108"/>
      <c r="K340" s="108"/>
      <c r="L340" s="108"/>
      <c r="M340" s="108"/>
      <c r="N340" s="108"/>
      <c r="O340" s="108"/>
      <c r="P340" s="97"/>
      <c r="Q340" s="97"/>
      <c r="R340" s="97"/>
      <c r="S340" s="97"/>
      <c r="T340" s="97"/>
      <c r="U340" s="97"/>
      <c r="V340" s="97"/>
      <c r="W340" s="97"/>
      <c r="X340" s="97"/>
      <c r="Y340" s="97"/>
      <c r="Z340" s="97"/>
    </row>
    <row r="341" spans="1:26" x14ac:dyDescent="0.25">
      <c r="A341" s="114"/>
      <c r="B341" s="111"/>
      <c r="C341" s="111"/>
      <c r="D341" s="111"/>
      <c r="E341" s="111"/>
      <c r="F341" s="111"/>
      <c r="G341" s="111"/>
      <c r="H341" s="111"/>
      <c r="I341" s="108"/>
      <c r="J341" s="108"/>
      <c r="K341" s="108"/>
      <c r="L341" s="108"/>
      <c r="M341" s="108"/>
      <c r="N341" s="108"/>
      <c r="O341" s="108"/>
      <c r="P341" s="97"/>
      <c r="Q341" s="97"/>
      <c r="R341" s="97"/>
      <c r="S341" s="97"/>
      <c r="T341" s="97"/>
      <c r="U341" s="97"/>
      <c r="V341" s="97"/>
      <c r="W341" s="97"/>
      <c r="X341" s="97"/>
      <c r="Y341" s="97"/>
      <c r="Z341" s="97"/>
    </row>
    <row r="342" spans="1:26" x14ac:dyDescent="0.25">
      <c r="A342" s="114"/>
      <c r="B342" s="111"/>
      <c r="C342" s="111"/>
      <c r="D342" s="111"/>
      <c r="E342" s="111"/>
      <c r="F342" s="111"/>
      <c r="G342" s="111"/>
      <c r="H342" s="111"/>
      <c r="I342" s="108"/>
      <c r="J342" s="108"/>
      <c r="K342" s="108"/>
      <c r="L342" s="108"/>
      <c r="M342" s="108"/>
      <c r="N342" s="108"/>
      <c r="O342" s="108"/>
      <c r="P342" s="97"/>
      <c r="Q342" s="97"/>
      <c r="R342" s="97"/>
      <c r="S342" s="97"/>
      <c r="T342" s="97"/>
      <c r="U342" s="97"/>
      <c r="V342" s="97"/>
      <c r="W342" s="97"/>
      <c r="X342" s="97"/>
      <c r="Y342" s="97"/>
      <c r="Z342" s="97"/>
    </row>
    <row r="343" spans="1:26" x14ac:dyDescent="0.25">
      <c r="A343" s="114"/>
      <c r="B343" s="111"/>
      <c r="C343" s="111"/>
      <c r="D343" s="111"/>
      <c r="E343" s="111"/>
      <c r="F343" s="111"/>
      <c r="G343" s="111"/>
      <c r="H343" s="111"/>
      <c r="I343" s="108"/>
      <c r="J343" s="108"/>
      <c r="K343" s="108"/>
      <c r="L343" s="108"/>
      <c r="M343" s="108"/>
      <c r="N343" s="108"/>
      <c r="O343" s="108"/>
      <c r="P343" s="97"/>
      <c r="Q343" s="97"/>
      <c r="R343" s="97"/>
      <c r="S343" s="97"/>
      <c r="T343" s="97"/>
      <c r="U343" s="97"/>
      <c r="V343" s="97"/>
      <c r="W343" s="97"/>
      <c r="X343" s="97"/>
      <c r="Y343" s="97"/>
      <c r="Z343" s="97"/>
    </row>
    <row r="344" spans="1:26" x14ac:dyDescent="0.25">
      <c r="A344" s="114"/>
      <c r="B344" s="111"/>
      <c r="C344" s="111"/>
      <c r="D344" s="111"/>
      <c r="E344" s="111"/>
      <c r="F344" s="111"/>
      <c r="G344" s="111"/>
      <c r="H344" s="111"/>
      <c r="I344" s="108"/>
      <c r="J344" s="108"/>
      <c r="K344" s="108"/>
      <c r="L344" s="108"/>
      <c r="M344" s="108"/>
      <c r="N344" s="108"/>
      <c r="O344" s="108"/>
      <c r="P344" s="97"/>
      <c r="Q344" s="97"/>
      <c r="R344" s="97"/>
      <c r="S344" s="97"/>
      <c r="T344" s="97"/>
      <c r="U344" s="97"/>
      <c r="V344" s="97"/>
      <c r="W344" s="97"/>
      <c r="X344" s="97"/>
      <c r="Y344" s="97"/>
      <c r="Z344" s="97"/>
    </row>
    <row r="345" spans="1:26" x14ac:dyDescent="0.25">
      <c r="A345" s="114"/>
      <c r="B345" s="111"/>
      <c r="C345" s="111"/>
      <c r="D345" s="111"/>
      <c r="E345" s="111"/>
      <c r="F345" s="111"/>
      <c r="G345" s="111"/>
      <c r="H345" s="111"/>
      <c r="I345" s="108"/>
      <c r="J345" s="108"/>
      <c r="K345" s="108"/>
      <c r="L345" s="108"/>
      <c r="M345" s="108"/>
      <c r="N345" s="108"/>
      <c r="O345" s="108"/>
      <c r="P345" s="97"/>
      <c r="Q345" s="97"/>
      <c r="R345" s="97"/>
      <c r="S345" s="97"/>
      <c r="T345" s="97"/>
      <c r="U345" s="97"/>
      <c r="V345" s="97"/>
      <c r="W345" s="97"/>
      <c r="X345" s="97"/>
      <c r="Y345" s="97"/>
      <c r="Z345" s="97"/>
    </row>
    <row r="346" spans="1:26" x14ac:dyDescent="0.25">
      <c r="A346" s="114"/>
      <c r="B346" s="111"/>
      <c r="C346" s="111"/>
      <c r="D346" s="111"/>
      <c r="E346" s="111"/>
      <c r="F346" s="111"/>
      <c r="G346" s="111"/>
      <c r="H346" s="111"/>
      <c r="I346" s="108"/>
      <c r="J346" s="108"/>
      <c r="K346" s="108"/>
      <c r="L346" s="108"/>
      <c r="M346" s="108"/>
      <c r="N346" s="108"/>
      <c r="O346" s="108"/>
      <c r="P346" s="97"/>
      <c r="Q346" s="97"/>
      <c r="R346" s="97"/>
      <c r="S346" s="97"/>
      <c r="T346" s="97"/>
      <c r="U346" s="97"/>
      <c r="V346" s="97"/>
      <c r="W346" s="97"/>
      <c r="X346" s="97"/>
      <c r="Y346" s="97"/>
      <c r="Z346" s="97"/>
    </row>
    <row r="347" spans="1:26" x14ac:dyDescent="0.25">
      <c r="A347" s="114"/>
      <c r="B347" s="111"/>
      <c r="C347" s="111"/>
      <c r="D347" s="111"/>
      <c r="E347" s="111"/>
      <c r="F347" s="111"/>
      <c r="G347" s="111"/>
      <c r="H347" s="111"/>
      <c r="I347" s="108"/>
      <c r="J347" s="108"/>
      <c r="K347" s="108"/>
      <c r="L347" s="108"/>
      <c r="M347" s="108"/>
      <c r="N347" s="108"/>
      <c r="O347" s="108"/>
      <c r="P347" s="97"/>
      <c r="Q347" s="97"/>
      <c r="R347" s="97"/>
      <c r="S347" s="97"/>
      <c r="T347" s="97"/>
      <c r="U347" s="97"/>
      <c r="V347" s="97"/>
      <c r="W347" s="97"/>
      <c r="X347" s="97"/>
      <c r="Y347" s="97"/>
      <c r="Z347" s="97"/>
    </row>
    <row r="348" spans="1:26" x14ac:dyDescent="0.25">
      <c r="A348" s="114"/>
      <c r="B348" s="111"/>
      <c r="C348" s="111"/>
      <c r="D348" s="111"/>
      <c r="E348" s="111"/>
      <c r="F348" s="111"/>
      <c r="G348" s="111"/>
      <c r="H348" s="111"/>
      <c r="I348" s="108"/>
      <c r="J348" s="108"/>
      <c r="K348" s="108"/>
      <c r="L348" s="108"/>
      <c r="M348" s="108"/>
      <c r="N348" s="108"/>
      <c r="O348" s="108"/>
      <c r="P348" s="97"/>
      <c r="Q348" s="97"/>
      <c r="R348" s="97"/>
      <c r="S348" s="97"/>
      <c r="T348" s="97"/>
      <c r="U348" s="97"/>
      <c r="V348" s="97"/>
      <c r="W348" s="97"/>
      <c r="X348" s="97"/>
      <c r="Y348" s="97"/>
      <c r="Z348" s="97"/>
    </row>
    <row r="349" spans="1:26" x14ac:dyDescent="0.25">
      <c r="A349" s="114"/>
      <c r="B349" s="111"/>
      <c r="C349" s="111"/>
      <c r="D349" s="111"/>
      <c r="E349" s="111"/>
      <c r="F349" s="111"/>
      <c r="G349" s="111"/>
      <c r="H349" s="111"/>
      <c r="I349" s="108"/>
      <c r="J349" s="108"/>
      <c r="K349" s="108"/>
      <c r="L349" s="108"/>
      <c r="M349" s="108"/>
      <c r="N349" s="108"/>
      <c r="O349" s="108"/>
      <c r="P349" s="97"/>
      <c r="Q349" s="97"/>
      <c r="R349" s="97"/>
      <c r="S349" s="97"/>
      <c r="T349" s="97"/>
      <c r="U349" s="97"/>
      <c r="V349" s="97"/>
      <c r="W349" s="97"/>
      <c r="X349" s="97"/>
      <c r="Y349" s="97"/>
      <c r="Z349" s="97"/>
    </row>
    <row r="350" spans="1:26" x14ac:dyDescent="0.25">
      <c r="A350" s="114"/>
      <c r="B350" s="111"/>
      <c r="C350" s="111"/>
      <c r="D350" s="111"/>
      <c r="E350" s="111"/>
      <c r="F350" s="111"/>
      <c r="G350" s="111"/>
      <c r="H350" s="111"/>
      <c r="I350" s="108"/>
      <c r="J350" s="108"/>
      <c r="K350" s="108"/>
      <c r="L350" s="108"/>
      <c r="M350" s="108"/>
      <c r="N350" s="108"/>
      <c r="O350" s="108"/>
      <c r="P350" s="97"/>
      <c r="Q350" s="97"/>
      <c r="R350" s="97"/>
      <c r="S350" s="97"/>
      <c r="T350" s="97"/>
      <c r="U350" s="97"/>
      <c r="V350" s="97"/>
      <c r="W350" s="97"/>
      <c r="X350" s="97"/>
      <c r="Y350" s="97"/>
      <c r="Z350" s="97"/>
    </row>
    <row r="351" spans="1:26" x14ac:dyDescent="0.25">
      <c r="A351" s="114"/>
      <c r="B351" s="111"/>
      <c r="C351" s="111"/>
      <c r="D351" s="111"/>
      <c r="E351" s="111"/>
      <c r="F351" s="111"/>
      <c r="G351" s="111"/>
      <c r="H351" s="111"/>
      <c r="I351" s="108"/>
      <c r="J351" s="108"/>
      <c r="K351" s="108"/>
      <c r="L351" s="108"/>
      <c r="M351" s="108"/>
      <c r="N351" s="108"/>
      <c r="O351" s="108"/>
      <c r="P351" s="97"/>
      <c r="Q351" s="97"/>
      <c r="R351" s="97"/>
      <c r="S351" s="97"/>
      <c r="T351" s="97"/>
      <c r="U351" s="97"/>
      <c r="V351" s="97"/>
      <c r="W351" s="97"/>
      <c r="X351" s="97"/>
      <c r="Y351" s="97"/>
      <c r="Z351" s="97"/>
    </row>
    <row r="352" spans="1:26" x14ac:dyDescent="0.25">
      <c r="A352" s="114"/>
      <c r="B352" s="111"/>
      <c r="C352" s="111"/>
      <c r="D352" s="111"/>
      <c r="E352" s="111"/>
      <c r="F352" s="111"/>
      <c r="G352" s="111"/>
      <c r="H352" s="111"/>
      <c r="I352" s="108"/>
      <c r="J352" s="108"/>
      <c r="K352" s="108"/>
      <c r="L352" s="108"/>
      <c r="M352" s="108"/>
      <c r="N352" s="108"/>
      <c r="O352" s="108"/>
      <c r="P352" s="97"/>
      <c r="Q352" s="97"/>
      <c r="R352" s="97"/>
      <c r="S352" s="97"/>
      <c r="T352" s="97"/>
      <c r="U352" s="97"/>
      <c r="V352" s="97"/>
      <c r="W352" s="97"/>
      <c r="X352" s="97"/>
      <c r="Y352" s="97"/>
      <c r="Z352" s="97"/>
    </row>
    <row r="353" spans="1:26" x14ac:dyDescent="0.25">
      <c r="A353" s="114"/>
      <c r="B353" s="111"/>
      <c r="C353" s="111"/>
      <c r="D353" s="111"/>
      <c r="E353" s="111"/>
      <c r="F353" s="111"/>
      <c r="G353" s="111"/>
      <c r="H353" s="111"/>
      <c r="I353" s="108"/>
      <c r="J353" s="108"/>
      <c r="K353" s="108"/>
      <c r="L353" s="108"/>
      <c r="M353" s="108"/>
      <c r="N353" s="108"/>
      <c r="O353" s="108"/>
      <c r="P353" s="97"/>
      <c r="Q353" s="97"/>
      <c r="R353" s="97"/>
      <c r="S353" s="97"/>
      <c r="T353" s="97"/>
      <c r="U353" s="97"/>
      <c r="V353" s="97"/>
      <c r="W353" s="97"/>
      <c r="X353" s="97"/>
      <c r="Y353" s="97"/>
      <c r="Z353" s="97"/>
    </row>
    <row r="354" spans="1:26" x14ac:dyDescent="0.25">
      <c r="A354" s="114"/>
      <c r="B354" s="111"/>
      <c r="C354" s="111"/>
      <c r="D354" s="111"/>
      <c r="E354" s="111"/>
      <c r="F354" s="111"/>
      <c r="G354" s="111"/>
      <c r="H354" s="111"/>
      <c r="I354" s="108"/>
      <c r="J354" s="108"/>
      <c r="K354" s="108"/>
      <c r="L354" s="108"/>
      <c r="M354" s="108"/>
      <c r="N354" s="108"/>
      <c r="O354" s="108"/>
      <c r="P354" s="97"/>
      <c r="Q354" s="97"/>
      <c r="R354" s="97"/>
      <c r="S354" s="97"/>
      <c r="T354" s="97"/>
      <c r="U354" s="97"/>
      <c r="V354" s="97"/>
      <c r="W354" s="97"/>
      <c r="X354" s="97"/>
      <c r="Y354" s="97"/>
      <c r="Z354" s="97"/>
    </row>
    <row r="355" spans="1:26" x14ac:dyDescent="0.25">
      <c r="A355" s="114"/>
      <c r="B355" s="111"/>
      <c r="C355" s="111"/>
      <c r="D355" s="111"/>
      <c r="E355" s="111"/>
      <c r="F355" s="111"/>
      <c r="G355" s="111"/>
      <c r="H355" s="111"/>
      <c r="I355" s="108"/>
      <c r="J355" s="108"/>
      <c r="K355" s="108"/>
      <c r="L355" s="108"/>
      <c r="M355" s="108"/>
      <c r="N355" s="108"/>
      <c r="O355" s="108"/>
      <c r="P355" s="97"/>
      <c r="Q355" s="97"/>
      <c r="R355" s="97"/>
      <c r="S355" s="97"/>
      <c r="T355" s="97"/>
      <c r="U355" s="97"/>
      <c r="V355" s="97"/>
      <c r="W355" s="97"/>
      <c r="X355" s="97"/>
      <c r="Y355" s="97"/>
      <c r="Z355" s="97"/>
    </row>
    <row r="356" spans="1:26" x14ac:dyDescent="0.25">
      <c r="A356" s="114"/>
      <c r="B356" s="111"/>
      <c r="C356" s="111"/>
      <c r="D356" s="111"/>
      <c r="E356" s="111"/>
      <c r="F356" s="111"/>
      <c r="G356" s="111"/>
      <c r="H356" s="111"/>
      <c r="I356" s="108"/>
      <c r="J356" s="108"/>
      <c r="K356" s="108"/>
      <c r="L356" s="108"/>
      <c r="M356" s="108"/>
      <c r="N356" s="108"/>
      <c r="O356" s="108"/>
      <c r="P356" s="97"/>
      <c r="Q356" s="97"/>
      <c r="R356" s="97"/>
      <c r="S356" s="97"/>
      <c r="T356" s="97"/>
      <c r="U356" s="97"/>
      <c r="V356" s="97"/>
      <c r="W356" s="97"/>
      <c r="X356" s="97"/>
      <c r="Y356" s="97"/>
      <c r="Z356" s="97"/>
    </row>
    <row r="357" spans="1:26" x14ac:dyDescent="0.25">
      <c r="A357" s="114"/>
      <c r="B357" s="111"/>
      <c r="C357" s="111"/>
      <c r="D357" s="111"/>
      <c r="E357" s="111"/>
      <c r="F357" s="111"/>
      <c r="G357" s="111"/>
      <c r="H357" s="111"/>
      <c r="I357" s="108"/>
      <c r="J357" s="108"/>
      <c r="K357" s="108"/>
      <c r="L357" s="108"/>
      <c r="M357" s="108"/>
      <c r="N357" s="108"/>
      <c r="O357" s="108"/>
      <c r="P357" s="97"/>
      <c r="Q357" s="97"/>
      <c r="R357" s="97"/>
      <c r="S357" s="97"/>
      <c r="T357" s="97"/>
      <c r="U357" s="97"/>
      <c r="V357" s="97"/>
      <c r="W357" s="97"/>
      <c r="X357" s="97"/>
      <c r="Y357" s="97"/>
      <c r="Z357" s="97"/>
    </row>
    <row r="358" spans="1:26" x14ac:dyDescent="0.25">
      <c r="A358" s="114"/>
      <c r="B358" s="111"/>
      <c r="C358" s="111"/>
      <c r="D358" s="111"/>
      <c r="E358" s="111"/>
      <c r="F358" s="111"/>
      <c r="G358" s="111"/>
      <c r="H358" s="111"/>
      <c r="I358" s="108"/>
      <c r="J358" s="108"/>
      <c r="K358" s="108"/>
      <c r="L358" s="108"/>
      <c r="M358" s="108"/>
      <c r="N358" s="108"/>
      <c r="O358" s="108"/>
      <c r="P358" s="97"/>
      <c r="Q358" s="97"/>
      <c r="R358" s="97"/>
      <c r="S358" s="97"/>
      <c r="T358" s="97"/>
      <c r="U358" s="97"/>
      <c r="V358" s="97"/>
      <c r="W358" s="97"/>
      <c r="X358" s="97"/>
      <c r="Y358" s="97"/>
      <c r="Z358" s="97"/>
    </row>
    <row r="359" spans="1:26" x14ac:dyDescent="0.25">
      <c r="A359" s="114"/>
      <c r="B359" s="111"/>
      <c r="C359" s="111"/>
      <c r="D359" s="111"/>
      <c r="E359" s="111"/>
      <c r="F359" s="111"/>
      <c r="G359" s="111"/>
      <c r="H359" s="111"/>
      <c r="I359" s="108"/>
      <c r="J359" s="108"/>
      <c r="K359" s="108"/>
      <c r="L359" s="108"/>
      <c r="M359" s="108"/>
      <c r="N359" s="108"/>
      <c r="O359" s="108"/>
      <c r="P359" s="97"/>
      <c r="Q359" s="97"/>
      <c r="R359" s="97"/>
      <c r="S359" s="97"/>
      <c r="T359" s="97"/>
      <c r="U359" s="97"/>
      <c r="V359" s="97"/>
      <c r="W359" s="97"/>
      <c r="X359" s="97"/>
      <c r="Y359" s="97"/>
      <c r="Z359" s="97"/>
    </row>
    <row r="360" spans="1:26" x14ac:dyDescent="0.25">
      <c r="A360" s="114"/>
      <c r="B360" s="111"/>
      <c r="C360" s="111"/>
      <c r="D360" s="111"/>
      <c r="E360" s="111"/>
      <c r="F360" s="111"/>
      <c r="G360" s="111"/>
      <c r="H360" s="111"/>
      <c r="I360" s="108"/>
      <c r="J360" s="108"/>
      <c r="K360" s="108"/>
      <c r="L360" s="108"/>
      <c r="M360" s="108"/>
      <c r="N360" s="108"/>
      <c r="O360" s="108"/>
      <c r="P360" s="97"/>
      <c r="Q360" s="97"/>
      <c r="R360" s="97"/>
      <c r="S360" s="97"/>
      <c r="T360" s="97"/>
      <c r="U360" s="97"/>
      <c r="V360" s="97"/>
      <c r="W360" s="97"/>
      <c r="X360" s="97"/>
      <c r="Y360" s="97"/>
      <c r="Z360" s="97"/>
    </row>
    <row r="361" spans="1:26" x14ac:dyDescent="0.25">
      <c r="A361" s="114"/>
      <c r="B361" s="111"/>
      <c r="C361" s="111"/>
      <c r="D361" s="111"/>
      <c r="E361" s="111"/>
      <c r="F361" s="111"/>
      <c r="G361" s="111"/>
      <c r="H361" s="111"/>
      <c r="I361" s="108"/>
      <c r="J361" s="108"/>
      <c r="K361" s="108"/>
      <c r="L361" s="108"/>
      <c r="M361" s="108"/>
      <c r="N361" s="108"/>
      <c r="O361" s="108"/>
      <c r="P361" s="97"/>
      <c r="Q361" s="97"/>
      <c r="R361" s="97"/>
      <c r="S361" s="97"/>
      <c r="T361" s="97"/>
      <c r="U361" s="97"/>
      <c r="V361" s="97"/>
      <c r="W361" s="97"/>
      <c r="X361" s="97"/>
      <c r="Y361" s="97"/>
      <c r="Z361" s="97"/>
    </row>
    <row r="362" spans="1:26" x14ac:dyDescent="0.25">
      <c r="A362" s="114"/>
      <c r="B362" s="111"/>
      <c r="C362" s="111"/>
      <c r="D362" s="111"/>
      <c r="E362" s="111"/>
      <c r="F362" s="111"/>
      <c r="G362" s="111"/>
      <c r="H362" s="111"/>
      <c r="I362" s="108"/>
      <c r="J362" s="108"/>
      <c r="K362" s="108"/>
      <c r="L362" s="108"/>
      <c r="M362" s="108"/>
      <c r="N362" s="108"/>
      <c r="O362" s="108"/>
      <c r="P362" s="97"/>
      <c r="Q362" s="97"/>
      <c r="R362" s="97"/>
      <c r="S362" s="97"/>
      <c r="T362" s="97"/>
      <c r="U362" s="97"/>
      <c r="V362" s="97"/>
      <c r="W362" s="97"/>
      <c r="X362" s="97"/>
      <c r="Y362" s="97"/>
      <c r="Z362" s="97"/>
    </row>
    <row r="363" spans="1:26" x14ac:dyDescent="0.25">
      <c r="A363" s="114"/>
      <c r="B363" s="111"/>
      <c r="C363" s="111"/>
      <c r="D363" s="111"/>
      <c r="E363" s="111"/>
      <c r="F363" s="111"/>
      <c r="G363" s="111"/>
      <c r="H363" s="111"/>
      <c r="I363" s="108"/>
      <c r="J363" s="108"/>
      <c r="K363" s="108"/>
      <c r="L363" s="108"/>
      <c r="M363" s="108"/>
      <c r="N363" s="108"/>
      <c r="O363" s="108"/>
      <c r="P363" s="97"/>
      <c r="Q363" s="97"/>
      <c r="R363" s="97"/>
      <c r="S363" s="97"/>
      <c r="T363" s="97"/>
      <c r="U363" s="97"/>
      <c r="V363" s="97"/>
      <c r="W363" s="97"/>
      <c r="X363" s="97"/>
      <c r="Y363" s="97"/>
      <c r="Z363" s="97"/>
    </row>
    <row r="364" spans="1:26" x14ac:dyDescent="0.25">
      <c r="A364" s="114"/>
      <c r="B364" s="111"/>
      <c r="C364" s="111"/>
      <c r="D364" s="111"/>
      <c r="E364" s="111"/>
      <c r="F364" s="111"/>
      <c r="G364" s="111"/>
      <c r="H364" s="111"/>
      <c r="I364" s="108"/>
      <c r="J364" s="108"/>
      <c r="K364" s="108"/>
      <c r="L364" s="108"/>
      <c r="M364" s="108"/>
      <c r="N364" s="108"/>
      <c r="O364" s="108"/>
      <c r="P364" s="97"/>
      <c r="Q364" s="97"/>
      <c r="R364" s="97"/>
      <c r="S364" s="97"/>
      <c r="T364" s="97"/>
      <c r="U364" s="97"/>
      <c r="V364" s="97"/>
      <c r="W364" s="97"/>
      <c r="X364" s="97"/>
      <c r="Y364" s="97"/>
      <c r="Z364" s="97"/>
    </row>
    <row r="365" spans="1:26" x14ac:dyDescent="0.25">
      <c r="A365" s="114"/>
      <c r="B365" s="111"/>
      <c r="C365" s="111"/>
      <c r="D365" s="111"/>
      <c r="E365" s="111"/>
      <c r="F365" s="111"/>
      <c r="G365" s="111"/>
      <c r="H365" s="111"/>
      <c r="I365" s="108"/>
      <c r="J365" s="108"/>
      <c r="K365" s="108"/>
      <c r="L365" s="108"/>
      <c r="M365" s="108"/>
      <c r="N365" s="108"/>
      <c r="O365" s="108"/>
      <c r="P365" s="97"/>
      <c r="Q365" s="97"/>
      <c r="R365" s="97"/>
      <c r="S365" s="97"/>
      <c r="T365" s="97"/>
      <c r="U365" s="97"/>
      <c r="V365" s="97"/>
      <c r="W365" s="97"/>
      <c r="X365" s="97"/>
      <c r="Y365" s="97"/>
      <c r="Z365" s="97"/>
    </row>
    <row r="366" spans="1:26" x14ac:dyDescent="0.25">
      <c r="A366" s="114"/>
      <c r="B366" s="111"/>
      <c r="C366" s="111"/>
      <c r="D366" s="111"/>
      <c r="E366" s="111"/>
      <c r="F366" s="111"/>
      <c r="G366" s="111"/>
      <c r="H366" s="111"/>
      <c r="I366" s="108"/>
      <c r="J366" s="108"/>
      <c r="K366" s="108"/>
      <c r="L366" s="108"/>
      <c r="M366" s="108"/>
      <c r="N366" s="108"/>
      <c r="O366" s="108"/>
      <c r="P366" s="97"/>
      <c r="Q366" s="97"/>
      <c r="R366" s="97"/>
      <c r="S366" s="97"/>
      <c r="T366" s="97"/>
      <c r="U366" s="97"/>
      <c r="V366" s="97"/>
      <c r="W366" s="97"/>
      <c r="X366" s="97"/>
      <c r="Y366" s="97"/>
      <c r="Z366" s="97"/>
    </row>
    <row r="367" spans="1:26" x14ac:dyDescent="0.25">
      <c r="A367" s="114"/>
      <c r="B367" s="111"/>
      <c r="C367" s="111"/>
      <c r="D367" s="111"/>
      <c r="E367" s="111"/>
      <c r="F367" s="111"/>
      <c r="G367" s="111"/>
      <c r="H367" s="111"/>
      <c r="I367" s="108"/>
      <c r="J367" s="108"/>
      <c r="K367" s="108"/>
      <c r="L367" s="108"/>
      <c r="M367" s="108"/>
      <c r="N367" s="108"/>
      <c r="O367" s="108"/>
      <c r="P367" s="97"/>
      <c r="Q367" s="97"/>
      <c r="R367" s="97"/>
      <c r="S367" s="97"/>
      <c r="T367" s="97"/>
      <c r="U367" s="97"/>
      <c r="V367" s="97"/>
      <c r="W367" s="97"/>
      <c r="X367" s="97"/>
      <c r="Y367" s="97"/>
      <c r="Z367" s="97"/>
    </row>
    <row r="368" spans="1:26" x14ac:dyDescent="0.25">
      <c r="A368" s="114"/>
      <c r="B368" s="111"/>
      <c r="C368" s="111"/>
      <c r="D368" s="111"/>
      <c r="E368" s="111"/>
      <c r="F368" s="111"/>
      <c r="G368" s="111"/>
      <c r="H368" s="111"/>
      <c r="I368" s="108"/>
      <c r="J368" s="108"/>
      <c r="K368" s="108"/>
      <c r="L368" s="108"/>
      <c r="M368" s="108"/>
      <c r="N368" s="108"/>
      <c r="O368" s="108"/>
      <c r="P368" s="97"/>
      <c r="Q368" s="97"/>
      <c r="R368" s="97"/>
      <c r="S368" s="97"/>
      <c r="T368" s="97"/>
      <c r="U368" s="97"/>
      <c r="V368" s="97"/>
      <c r="W368" s="97"/>
      <c r="X368" s="97"/>
      <c r="Y368" s="97"/>
      <c r="Z368" s="97"/>
    </row>
    <row r="369" spans="1:26" x14ac:dyDescent="0.25">
      <c r="A369" s="114"/>
      <c r="B369" s="111"/>
      <c r="C369" s="111"/>
      <c r="D369" s="111"/>
      <c r="E369" s="111"/>
      <c r="F369" s="111"/>
      <c r="G369" s="111"/>
      <c r="H369" s="111"/>
      <c r="I369" s="108"/>
      <c r="J369" s="108"/>
      <c r="K369" s="108"/>
      <c r="L369" s="108"/>
      <c r="M369" s="108"/>
      <c r="N369" s="108"/>
      <c r="O369" s="108"/>
      <c r="P369" s="97"/>
      <c r="Q369" s="97"/>
      <c r="R369" s="97"/>
      <c r="S369" s="97"/>
      <c r="T369" s="97"/>
      <c r="U369" s="97"/>
      <c r="V369" s="97"/>
      <c r="W369" s="97"/>
      <c r="X369" s="97"/>
      <c r="Y369" s="97"/>
      <c r="Z369" s="97"/>
    </row>
    <row r="370" spans="1:26" x14ac:dyDescent="0.25">
      <c r="A370" s="114"/>
      <c r="B370" s="111"/>
      <c r="C370" s="111"/>
      <c r="D370" s="111"/>
      <c r="E370" s="111"/>
      <c r="F370" s="111"/>
      <c r="G370" s="111"/>
      <c r="H370" s="111"/>
      <c r="I370" s="108"/>
      <c r="J370" s="108"/>
      <c r="K370" s="108"/>
      <c r="L370" s="108"/>
      <c r="M370" s="108"/>
      <c r="N370" s="108"/>
      <c r="O370" s="108"/>
      <c r="P370" s="97"/>
      <c r="Q370" s="97"/>
      <c r="R370" s="97"/>
      <c r="S370" s="97"/>
      <c r="T370" s="97"/>
      <c r="U370" s="97"/>
      <c r="V370" s="97"/>
      <c r="W370" s="97"/>
      <c r="X370" s="97"/>
      <c r="Y370" s="97"/>
      <c r="Z370" s="97"/>
    </row>
    <row r="371" spans="1:26" x14ac:dyDescent="0.25">
      <c r="A371" s="114"/>
      <c r="B371" s="111"/>
      <c r="C371" s="111"/>
      <c r="D371" s="111"/>
      <c r="E371" s="111"/>
      <c r="F371" s="111"/>
      <c r="G371" s="111"/>
      <c r="H371" s="111"/>
      <c r="I371" s="108"/>
      <c r="J371" s="108"/>
      <c r="K371" s="108"/>
      <c r="L371" s="108"/>
      <c r="M371" s="108"/>
      <c r="N371" s="108"/>
      <c r="O371" s="108"/>
      <c r="P371" s="97"/>
      <c r="Q371" s="97"/>
      <c r="R371" s="97"/>
      <c r="S371" s="97"/>
      <c r="T371" s="97"/>
      <c r="U371" s="97"/>
      <c r="V371" s="97"/>
      <c r="W371" s="97"/>
      <c r="X371" s="97"/>
      <c r="Y371" s="97"/>
      <c r="Z371" s="97"/>
    </row>
    <row r="372" spans="1:26" x14ac:dyDescent="0.25">
      <c r="A372" s="114"/>
      <c r="B372" s="111"/>
      <c r="C372" s="111"/>
      <c r="D372" s="111"/>
      <c r="E372" s="111"/>
      <c r="F372" s="111"/>
      <c r="G372" s="111"/>
      <c r="H372" s="111"/>
      <c r="I372" s="108"/>
      <c r="J372" s="108"/>
      <c r="K372" s="108"/>
      <c r="L372" s="108"/>
      <c r="M372" s="108"/>
      <c r="N372" s="108"/>
      <c r="O372" s="108"/>
      <c r="P372" s="97"/>
      <c r="Q372" s="97"/>
      <c r="R372" s="97"/>
      <c r="S372" s="97"/>
      <c r="T372" s="97"/>
      <c r="U372" s="97"/>
      <c r="V372" s="97"/>
      <c r="W372" s="97"/>
      <c r="X372" s="97"/>
      <c r="Y372" s="97"/>
      <c r="Z372" s="97"/>
    </row>
    <row r="373" spans="1:26" x14ac:dyDescent="0.25">
      <c r="I373" s="97"/>
      <c r="J373" s="97"/>
      <c r="K373" s="97"/>
      <c r="L373" s="97"/>
      <c r="M373" s="97"/>
      <c r="N373" s="97"/>
      <c r="O373" s="97"/>
      <c r="P373" s="97"/>
      <c r="Q373" s="97"/>
      <c r="R373" s="97"/>
      <c r="S373" s="97"/>
      <c r="T373" s="97"/>
      <c r="U373" s="97"/>
      <c r="V373" s="97"/>
      <c r="W373" s="97"/>
      <c r="X373" s="97"/>
      <c r="Y373" s="97"/>
      <c r="Z373" s="97"/>
    </row>
    <row r="374" spans="1:26" x14ac:dyDescent="0.25">
      <c r="I374" s="97"/>
      <c r="J374" s="97"/>
      <c r="K374" s="97"/>
      <c r="L374" s="97"/>
      <c r="M374" s="97"/>
      <c r="N374" s="97"/>
      <c r="O374" s="97"/>
      <c r="P374" s="97"/>
      <c r="Q374" s="97"/>
      <c r="R374" s="97"/>
      <c r="S374" s="97"/>
      <c r="T374" s="97"/>
      <c r="U374" s="97"/>
      <c r="V374" s="97"/>
      <c r="W374" s="97"/>
      <c r="X374" s="97"/>
      <c r="Y374" s="97"/>
      <c r="Z374" s="97"/>
    </row>
    <row r="375" spans="1:26" x14ac:dyDescent="0.25">
      <c r="I375" s="97"/>
      <c r="J375" s="97"/>
      <c r="K375" s="97"/>
      <c r="L375" s="97"/>
      <c r="M375" s="97"/>
      <c r="N375" s="97"/>
      <c r="O375" s="97"/>
      <c r="P375" s="97"/>
      <c r="Q375" s="97"/>
      <c r="R375" s="97"/>
      <c r="S375" s="97"/>
      <c r="T375" s="97"/>
      <c r="U375" s="97"/>
      <c r="V375" s="97"/>
      <c r="W375" s="97"/>
      <c r="X375" s="97"/>
      <c r="Y375" s="97"/>
      <c r="Z375" s="97"/>
    </row>
    <row r="376" spans="1:26" x14ac:dyDescent="0.25">
      <c r="I376" s="97"/>
      <c r="J376" s="97"/>
      <c r="K376" s="97"/>
      <c r="L376" s="97"/>
      <c r="M376" s="97"/>
      <c r="N376" s="97"/>
      <c r="O376" s="97"/>
      <c r="P376" s="97"/>
      <c r="Q376" s="97"/>
      <c r="R376" s="97"/>
      <c r="S376" s="97"/>
      <c r="T376" s="97"/>
      <c r="U376" s="97"/>
      <c r="V376" s="97"/>
      <c r="W376" s="97"/>
      <c r="X376" s="97"/>
      <c r="Y376" s="97"/>
      <c r="Z376" s="97"/>
    </row>
    <row r="377" spans="1:26" x14ac:dyDescent="0.25">
      <c r="I377" s="97"/>
      <c r="J377" s="97"/>
      <c r="K377" s="97"/>
      <c r="L377" s="97"/>
      <c r="M377" s="97"/>
      <c r="N377" s="97"/>
      <c r="O377" s="97"/>
      <c r="P377" s="97"/>
      <c r="Q377" s="97"/>
      <c r="R377" s="97"/>
      <c r="S377" s="97"/>
      <c r="T377" s="97"/>
      <c r="U377" s="97"/>
      <c r="V377" s="97"/>
      <c r="W377" s="97"/>
      <c r="X377" s="97"/>
      <c r="Y377" s="97"/>
      <c r="Z377" s="97"/>
    </row>
    <row r="378" spans="1:26" x14ac:dyDescent="0.25">
      <c r="I378" s="97"/>
      <c r="J378" s="97"/>
      <c r="K378" s="97"/>
      <c r="L378" s="97"/>
      <c r="M378" s="97"/>
      <c r="N378" s="97"/>
      <c r="O378" s="97"/>
      <c r="P378" s="97"/>
      <c r="Q378" s="97"/>
      <c r="R378" s="97"/>
      <c r="S378" s="97"/>
      <c r="T378" s="97"/>
      <c r="U378" s="97"/>
      <c r="V378" s="97"/>
      <c r="W378" s="97"/>
      <c r="X378" s="97"/>
      <c r="Y378" s="97"/>
      <c r="Z378" s="97"/>
    </row>
    <row r="379" spans="1:26" x14ac:dyDescent="0.25">
      <c r="I379" s="97"/>
      <c r="J379" s="97"/>
      <c r="K379" s="97"/>
      <c r="L379" s="97"/>
      <c r="M379" s="97"/>
      <c r="N379" s="97"/>
      <c r="O379" s="97"/>
      <c r="P379" s="97"/>
      <c r="Q379" s="97"/>
      <c r="R379" s="97"/>
      <c r="S379" s="97"/>
      <c r="T379" s="97"/>
      <c r="U379" s="97"/>
      <c r="V379" s="97"/>
      <c r="W379" s="97"/>
      <c r="X379" s="97"/>
      <c r="Y379" s="97"/>
      <c r="Z379" s="97"/>
    </row>
    <row r="380" spans="1:26" x14ac:dyDescent="0.25">
      <c r="I380" s="97"/>
      <c r="J380" s="97"/>
      <c r="K380" s="97"/>
      <c r="L380" s="97"/>
      <c r="M380" s="97"/>
      <c r="N380" s="97"/>
      <c r="O380" s="97"/>
      <c r="P380" s="97"/>
      <c r="Q380" s="97"/>
      <c r="R380" s="97"/>
      <c r="S380" s="97"/>
      <c r="T380" s="97"/>
      <c r="U380" s="97"/>
      <c r="V380" s="97"/>
      <c r="W380" s="97"/>
      <c r="X380" s="97"/>
      <c r="Y380" s="97"/>
      <c r="Z380" s="97"/>
    </row>
  </sheetData>
  <sheetProtection selectLockedCells="1"/>
  <protectedRanges>
    <protectedRange sqref="D34" name="Oblast2"/>
    <protectedRange sqref="B2:I6" name="Oblast1"/>
  </protectedRanges>
  <customSheetViews>
    <customSheetView guid="{A594C90E-2FDA-4253-A15F-911FD0508768}" topLeftCell="B1">
      <selection activeCell="G19" sqref="G19"/>
      <pageMargins left="0.7" right="0.7" top="0.78740157499999996" bottom="0.78740157499999996" header="0.3" footer="0.3"/>
      <pageSetup paperSize="9" orientation="portrait" horizontalDpi="300" verticalDpi="300" r:id="rId1"/>
    </customSheetView>
  </customSheetViews>
  <mergeCells count="14">
    <mergeCell ref="E35:G35"/>
    <mergeCell ref="E36:G36"/>
    <mergeCell ref="E33:G33"/>
    <mergeCell ref="E34:G34"/>
    <mergeCell ref="B3:B4"/>
    <mergeCell ref="E30:G30"/>
    <mergeCell ref="E31:G31"/>
    <mergeCell ref="E32:G32"/>
    <mergeCell ref="H3:H4"/>
    <mergeCell ref="C3:C4"/>
    <mergeCell ref="D3:D4"/>
    <mergeCell ref="E3:E4"/>
    <mergeCell ref="F3:F4"/>
    <mergeCell ref="G3:G4"/>
  </mergeCells>
  <dataValidations xWindow="271" yWindow="284" count="6">
    <dataValidation type="list" showInputMessage="1" showErrorMessage="1" sqref="E3">
      <formula1>zprovoznění</formula1>
    </dataValidation>
    <dataValidation type="list" allowBlank="1" showInputMessage="1" showErrorMessage="1" sqref="F3">
      <formula1>nájem</formula1>
    </dataValidation>
    <dataValidation type="list" allowBlank="1" showInputMessage="1" showErrorMessage="1" sqref="G3">
      <formula1>rekvalifikace</formula1>
    </dataValidation>
    <dataValidation type="list" showInputMessage="1" showErrorMessage="1" sqref="H3">
      <formula1>DPH</formula1>
    </dataValidation>
    <dataValidation type="list" showInputMessage="1" showErrorMessage="1" sqref="I3:I4 B3:B4">
      <formula1>území</formula1>
    </dataValidation>
    <dataValidation type="whole" allowBlank="1" showInputMessage="1" showErrorMessage="1" sqref="D3:D4">
      <formula1>5</formula1>
      <formula2>24</formula2>
    </dataValidation>
  </dataValidations>
  <pageMargins left="0.7" right="0.7" top="0.78740157499999996" bottom="0.78740157499999996" header="0.3" footer="0.3"/>
  <pageSetup paperSize="9" orientation="portrait" horizontalDpi="300" verticalDpi="300" r:id="rId2"/>
  <ignoredErrors>
    <ignoredError sqref="D36:E36 D35" evalError="1"/>
  </ignoredErrors>
  <extLst>
    <ext xmlns:x14="http://schemas.microsoft.com/office/spreadsheetml/2009/9/main" uri="{CCE6A557-97BC-4b89-ADB6-D9C93CAAB3DF}">
      <x14:dataValidations xmlns:xm="http://schemas.microsoft.com/office/excel/2006/main" xWindow="271" yWindow="284" count="1">
        <x14:dataValidation type="list" allowBlank="1" showInputMessage="1" showErrorMessage="1">
          <x14:formula1>
            <xm:f>List1!$A$1:$A$2</xm:f>
          </x14:formula1>
          <xm:sqref>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J10"/>
  <sheetViews>
    <sheetView zoomScale="70" zoomScaleNormal="70" workbookViewId="0">
      <selection activeCell="F6" sqref="F6"/>
    </sheetView>
  </sheetViews>
  <sheetFormatPr defaultRowHeight="15" x14ac:dyDescent="0.25"/>
  <cols>
    <col min="1" max="1" width="5.42578125" customWidth="1"/>
    <col min="2" max="2" width="32.28515625" bestFit="1" customWidth="1"/>
    <col min="3" max="3" width="31" style="1" customWidth="1"/>
    <col min="4" max="4" width="31.42578125" style="1" customWidth="1"/>
    <col min="5" max="5" width="17.42578125" style="1" customWidth="1"/>
    <col min="6" max="6" width="33.5703125" style="1" customWidth="1"/>
    <col min="7" max="7" width="27.5703125" customWidth="1"/>
    <col min="8" max="8" width="11.85546875" customWidth="1"/>
    <col min="9" max="9" width="13" customWidth="1"/>
  </cols>
  <sheetData>
    <row r="1" spans="1:10" ht="42.75" customHeight="1" x14ac:dyDescent="0.25">
      <c r="A1" s="27"/>
      <c r="B1" s="31" t="s">
        <v>0</v>
      </c>
      <c r="C1" s="32" t="s">
        <v>7</v>
      </c>
      <c r="D1" s="32" t="s">
        <v>13</v>
      </c>
      <c r="E1" s="32" t="s">
        <v>1</v>
      </c>
      <c r="F1" s="32" t="s">
        <v>2</v>
      </c>
      <c r="G1" s="31" t="s">
        <v>17</v>
      </c>
      <c r="H1" s="32" t="s">
        <v>57</v>
      </c>
      <c r="I1" s="33" t="s">
        <v>58</v>
      </c>
    </row>
    <row r="2" spans="1:10" ht="229.5" customHeight="1" x14ac:dyDescent="0.4">
      <c r="A2" s="28">
        <v>1</v>
      </c>
      <c r="B2" s="34" t="s">
        <v>3</v>
      </c>
      <c r="C2" s="35" t="s">
        <v>11</v>
      </c>
      <c r="D2" s="35" t="s">
        <v>12</v>
      </c>
      <c r="E2" s="35" t="s">
        <v>106</v>
      </c>
      <c r="F2" s="35" t="s">
        <v>14</v>
      </c>
      <c r="G2" s="144" t="s">
        <v>18</v>
      </c>
      <c r="H2" s="36">
        <v>20554</v>
      </c>
      <c r="I2" s="37">
        <v>17451</v>
      </c>
      <c r="J2" s="49"/>
    </row>
    <row r="3" spans="1:10" ht="355.5" customHeight="1" x14ac:dyDescent="0.25">
      <c r="A3" s="28">
        <v>2</v>
      </c>
      <c r="B3" s="34" t="s">
        <v>4</v>
      </c>
      <c r="C3" s="35" t="s">
        <v>19</v>
      </c>
      <c r="D3" s="35" t="s">
        <v>15</v>
      </c>
      <c r="E3" s="35" t="s">
        <v>28</v>
      </c>
      <c r="F3" s="35" t="s">
        <v>16</v>
      </c>
      <c r="G3" s="144"/>
      <c r="H3" s="36">
        <v>22421</v>
      </c>
      <c r="I3" s="37">
        <v>22421</v>
      </c>
    </row>
    <row r="4" spans="1:10" ht="58.5" customHeight="1" x14ac:dyDescent="0.25">
      <c r="A4" s="28">
        <v>3</v>
      </c>
      <c r="B4" s="35" t="s">
        <v>5</v>
      </c>
      <c r="C4" s="144" t="s">
        <v>21</v>
      </c>
      <c r="D4" s="144" t="s">
        <v>20</v>
      </c>
      <c r="E4" s="35" t="s">
        <v>107</v>
      </c>
      <c r="F4" s="144" t="s">
        <v>22</v>
      </c>
      <c r="G4" s="144" t="s">
        <v>18</v>
      </c>
      <c r="H4" s="36">
        <v>9891</v>
      </c>
      <c r="I4" s="37">
        <v>8642</v>
      </c>
    </row>
    <row r="5" spans="1:10" ht="186.75" customHeight="1" x14ac:dyDescent="0.25">
      <c r="A5" s="28">
        <v>4</v>
      </c>
      <c r="B5" s="35" t="s">
        <v>6</v>
      </c>
      <c r="C5" s="144"/>
      <c r="D5" s="144"/>
      <c r="E5" s="35" t="s">
        <v>29</v>
      </c>
      <c r="F5" s="144"/>
      <c r="G5" s="144"/>
      <c r="H5" s="36">
        <v>9005</v>
      </c>
      <c r="I5" s="37">
        <v>9005</v>
      </c>
    </row>
    <row r="6" spans="1:10" s="4" customFormat="1" ht="408.95" customHeight="1" x14ac:dyDescent="0.2">
      <c r="A6" s="28">
        <v>5</v>
      </c>
      <c r="B6" s="34" t="s">
        <v>8</v>
      </c>
      <c r="C6" s="38" t="s">
        <v>24</v>
      </c>
      <c r="D6" s="29" t="s">
        <v>23</v>
      </c>
      <c r="E6" s="39" t="s">
        <v>108</v>
      </c>
      <c r="F6" s="40" t="s">
        <v>26</v>
      </c>
      <c r="G6" s="35" t="s">
        <v>25</v>
      </c>
      <c r="H6" s="41">
        <v>730</v>
      </c>
      <c r="I6" s="42">
        <v>730</v>
      </c>
    </row>
    <row r="7" spans="1:10" s="4" customFormat="1" ht="189" x14ac:dyDescent="0.2">
      <c r="A7" s="28">
        <v>6</v>
      </c>
      <c r="B7" s="34" t="s">
        <v>10</v>
      </c>
      <c r="C7" s="35" t="s">
        <v>27</v>
      </c>
      <c r="D7" s="35" t="s">
        <v>105</v>
      </c>
      <c r="E7" s="35" t="s">
        <v>109</v>
      </c>
      <c r="F7" s="35" t="s">
        <v>30</v>
      </c>
      <c r="G7" s="35" t="s">
        <v>31</v>
      </c>
      <c r="H7" s="36">
        <v>64</v>
      </c>
      <c r="I7" s="37">
        <v>64</v>
      </c>
    </row>
    <row r="8" spans="1:10" s="4" customFormat="1" ht="228.75" customHeight="1" thickBot="1" x14ac:dyDescent="0.25">
      <c r="A8" s="30">
        <v>7</v>
      </c>
      <c r="B8" s="43" t="s">
        <v>9</v>
      </c>
      <c r="C8" s="44" t="s">
        <v>35</v>
      </c>
      <c r="D8" s="44" t="s">
        <v>32</v>
      </c>
      <c r="E8" s="44" t="s">
        <v>34</v>
      </c>
      <c r="F8" s="44" t="s">
        <v>33</v>
      </c>
      <c r="G8" s="44" t="s">
        <v>36</v>
      </c>
      <c r="H8" s="45">
        <v>14760</v>
      </c>
      <c r="I8" s="46">
        <v>14760</v>
      </c>
    </row>
    <row r="9" spans="1:10" x14ac:dyDescent="0.25">
      <c r="C9" s="26"/>
      <c r="D9" s="26"/>
      <c r="E9" s="26"/>
      <c r="F9" s="26"/>
      <c r="G9" s="5"/>
    </row>
    <row r="10" spans="1:10" x14ac:dyDescent="0.25">
      <c r="C10" s="3"/>
    </row>
  </sheetData>
  <sheetProtection selectLockedCells="1" selectUnlockedCells="1"/>
  <customSheetViews>
    <customSheetView guid="{A594C90E-2FDA-4253-A15F-911FD0508768}" scale="70" fitToPage="1" topLeftCell="A7">
      <selection activeCell="E10" sqref="D10:E10"/>
      <pageMargins left="0.7" right="0.7" top="0.78740157499999996" bottom="0.78740157499999996" header="0.3" footer="0.3"/>
      <pageSetup paperSize="9" scale="43" orientation="portrait" r:id="rId1"/>
    </customSheetView>
  </customSheetViews>
  <mergeCells count="5">
    <mergeCell ref="G2:G3"/>
    <mergeCell ref="G4:G5"/>
    <mergeCell ref="C4:C5"/>
    <mergeCell ref="D4:D5"/>
    <mergeCell ref="F4:F5"/>
  </mergeCells>
  <pageMargins left="0.7" right="0.7" top="0.78740157499999996" bottom="0.78740157499999996" header="0.3" footer="0.3"/>
  <pageSetup paperSize="9" scale="4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7:J32"/>
  <sheetViews>
    <sheetView topLeftCell="A10" workbookViewId="0">
      <selection activeCell="C13" sqref="C13"/>
    </sheetView>
  </sheetViews>
  <sheetFormatPr defaultRowHeight="15" x14ac:dyDescent="0.25"/>
  <cols>
    <col min="1" max="1" width="37.5703125" customWidth="1"/>
    <col min="2" max="5" width="15.7109375" customWidth="1"/>
  </cols>
  <sheetData>
    <row r="7" spans="1:10" ht="15.75" thickBot="1" x14ac:dyDescent="0.3"/>
    <row r="8" spans="1:10" ht="24.95" customHeight="1" thickBot="1" x14ac:dyDescent="0.3">
      <c r="A8" s="151" t="s">
        <v>76</v>
      </c>
      <c r="B8" s="152"/>
      <c r="C8" s="152"/>
      <c r="D8" s="152"/>
      <c r="E8" s="153"/>
      <c r="F8" s="6"/>
      <c r="G8" s="6"/>
      <c r="H8" s="6"/>
      <c r="I8" s="6"/>
      <c r="J8" s="6"/>
    </row>
    <row r="9" spans="1:10" ht="24.95" customHeight="1" x14ac:dyDescent="0.25">
      <c r="A9" s="154"/>
      <c r="B9" s="48" t="s">
        <v>63</v>
      </c>
      <c r="C9" s="148" t="s">
        <v>65</v>
      </c>
      <c r="D9" s="148"/>
      <c r="E9" s="149" t="s">
        <v>52</v>
      </c>
    </row>
    <row r="10" spans="1:10" ht="24.95" customHeight="1" thickBot="1" x14ac:dyDescent="0.3">
      <c r="A10" s="155"/>
      <c r="B10" s="47" t="s">
        <v>64</v>
      </c>
      <c r="C10" s="47" t="s">
        <v>66</v>
      </c>
      <c r="D10" s="47" t="s">
        <v>67</v>
      </c>
      <c r="E10" s="150"/>
    </row>
    <row r="11" spans="1:10" ht="35.1" customHeight="1" x14ac:dyDescent="0.25">
      <c r="A11" s="18" t="s">
        <v>62</v>
      </c>
      <c r="B11" s="19">
        <v>0.85</v>
      </c>
      <c r="C11" s="19">
        <v>0.15</v>
      </c>
      <c r="D11" s="19">
        <v>0</v>
      </c>
      <c r="E11" s="20">
        <v>1</v>
      </c>
      <c r="I11" s="10">
        <v>0</v>
      </c>
    </row>
    <row r="12" spans="1:10" ht="35.1" customHeight="1" x14ac:dyDescent="0.25">
      <c r="A12" s="9" t="s">
        <v>68</v>
      </c>
      <c r="B12" s="10">
        <v>0.85</v>
      </c>
      <c r="C12" s="10" t="s">
        <v>69</v>
      </c>
      <c r="D12" s="10">
        <v>0.05</v>
      </c>
      <c r="E12" s="11">
        <v>1</v>
      </c>
      <c r="I12" s="10" t="s">
        <v>70</v>
      </c>
    </row>
    <row r="13" spans="1:10" ht="35.1" customHeight="1" x14ac:dyDescent="0.25">
      <c r="A13" s="9" t="s">
        <v>71</v>
      </c>
      <c r="B13" s="10">
        <v>0.85</v>
      </c>
      <c r="C13" s="10" t="s">
        <v>69</v>
      </c>
      <c r="D13" s="10">
        <v>0.05</v>
      </c>
      <c r="E13" s="11">
        <v>1</v>
      </c>
      <c r="I13" s="10" t="s">
        <v>70</v>
      </c>
    </row>
    <row r="14" spans="1:10" ht="35.1" customHeight="1" x14ac:dyDescent="0.25">
      <c r="A14" s="9" t="s">
        <v>72</v>
      </c>
      <c r="B14" s="10">
        <v>0.85</v>
      </c>
      <c r="C14" s="10" t="s">
        <v>69</v>
      </c>
      <c r="D14" s="10">
        <v>0.05</v>
      </c>
      <c r="E14" s="11">
        <v>1</v>
      </c>
      <c r="I14" s="10" t="s">
        <v>70</v>
      </c>
    </row>
    <row r="15" spans="1:10" ht="35.1" customHeight="1" x14ac:dyDescent="0.25">
      <c r="A15" s="9" t="s">
        <v>73</v>
      </c>
      <c r="B15" s="10">
        <v>0.85</v>
      </c>
      <c r="C15" s="10">
        <v>0.1</v>
      </c>
      <c r="D15" s="10">
        <v>0</v>
      </c>
      <c r="E15" s="11">
        <v>1</v>
      </c>
      <c r="I15" s="10">
        <v>0.05</v>
      </c>
    </row>
    <row r="16" spans="1:10" ht="35.1" customHeight="1" x14ac:dyDescent="0.25">
      <c r="A16" s="9" t="s">
        <v>104</v>
      </c>
      <c r="B16" s="16">
        <v>0.85</v>
      </c>
      <c r="C16" s="16">
        <v>0.15</v>
      </c>
      <c r="D16" s="16">
        <v>0</v>
      </c>
      <c r="E16" s="17">
        <v>1</v>
      </c>
      <c r="I16" s="16"/>
    </row>
    <row r="17" spans="1:9" ht="35.1" customHeight="1" thickBot="1" x14ac:dyDescent="0.3">
      <c r="A17" s="15" t="s">
        <v>74</v>
      </c>
      <c r="B17" s="16">
        <v>0.85</v>
      </c>
      <c r="C17" s="16">
        <v>0</v>
      </c>
      <c r="D17" s="16">
        <v>0.15</v>
      </c>
      <c r="E17" s="17">
        <v>1</v>
      </c>
      <c r="I17" s="16" t="s">
        <v>75</v>
      </c>
    </row>
    <row r="18" spans="1:9" ht="24.95" customHeight="1" thickBot="1" x14ac:dyDescent="0.3">
      <c r="A18" s="145" t="s">
        <v>77</v>
      </c>
      <c r="B18" s="146"/>
      <c r="C18" s="146"/>
      <c r="D18" s="146"/>
      <c r="E18" s="147"/>
    </row>
    <row r="19" spans="1:9" ht="35.1" customHeight="1" x14ac:dyDescent="0.25">
      <c r="A19" s="18" t="s">
        <v>62</v>
      </c>
      <c r="B19" s="19">
        <v>0.5</v>
      </c>
      <c r="C19" s="19">
        <v>0.5</v>
      </c>
      <c r="D19" s="19">
        <v>0</v>
      </c>
      <c r="E19" s="20">
        <v>1</v>
      </c>
      <c r="I19" s="19">
        <v>0</v>
      </c>
    </row>
    <row r="20" spans="1:9" ht="35.1" customHeight="1" x14ac:dyDescent="0.25">
      <c r="A20" s="9" t="s">
        <v>68</v>
      </c>
      <c r="B20" s="10">
        <v>0.5</v>
      </c>
      <c r="C20" s="10" t="s">
        <v>78</v>
      </c>
      <c r="D20" s="10">
        <v>0.05</v>
      </c>
      <c r="E20" s="11">
        <v>1</v>
      </c>
      <c r="I20" s="10" t="s">
        <v>70</v>
      </c>
    </row>
    <row r="21" spans="1:9" ht="35.1" customHeight="1" x14ac:dyDescent="0.25">
      <c r="A21" s="9" t="s">
        <v>79</v>
      </c>
      <c r="B21" s="10">
        <v>0.5</v>
      </c>
      <c r="C21" s="10" t="s">
        <v>78</v>
      </c>
      <c r="D21" s="10">
        <v>0.05</v>
      </c>
      <c r="E21" s="11">
        <v>1</v>
      </c>
      <c r="I21" s="10" t="s">
        <v>70</v>
      </c>
    </row>
    <row r="22" spans="1:9" ht="35.1" customHeight="1" x14ac:dyDescent="0.25">
      <c r="A22" s="9" t="s">
        <v>72</v>
      </c>
      <c r="B22" s="10">
        <v>0.5</v>
      </c>
      <c r="C22" s="10" t="s">
        <v>78</v>
      </c>
      <c r="D22" s="10">
        <v>0.05</v>
      </c>
      <c r="E22" s="11">
        <v>1</v>
      </c>
      <c r="I22" s="10" t="s">
        <v>70</v>
      </c>
    </row>
    <row r="23" spans="1:9" ht="35.1" customHeight="1" x14ac:dyDescent="0.25">
      <c r="A23" s="9" t="s">
        <v>73</v>
      </c>
      <c r="B23" s="10">
        <v>0.5</v>
      </c>
      <c r="C23" s="10">
        <v>0.45</v>
      </c>
      <c r="D23" s="10">
        <v>0</v>
      </c>
      <c r="E23" s="11">
        <v>1</v>
      </c>
      <c r="I23" s="10">
        <v>0.05</v>
      </c>
    </row>
    <row r="24" spans="1:9" ht="35.1" customHeight="1" x14ac:dyDescent="0.25">
      <c r="A24" s="9" t="s">
        <v>104</v>
      </c>
      <c r="B24" s="16">
        <v>0.5</v>
      </c>
      <c r="C24" s="16">
        <v>0.5</v>
      </c>
      <c r="D24" s="16">
        <v>0</v>
      </c>
      <c r="E24" s="17">
        <v>1</v>
      </c>
      <c r="I24" s="16"/>
    </row>
    <row r="25" spans="1:9" ht="35.1" customHeight="1" thickBot="1" x14ac:dyDescent="0.3">
      <c r="A25" s="12" t="s">
        <v>74</v>
      </c>
      <c r="B25" s="13">
        <v>0.5</v>
      </c>
      <c r="C25" s="13">
        <v>0</v>
      </c>
      <c r="D25" s="13">
        <v>0.5</v>
      </c>
      <c r="E25" s="14">
        <v>1</v>
      </c>
      <c r="I25" s="13" t="s">
        <v>80</v>
      </c>
    </row>
    <row r="26" spans="1:9" ht="15" customHeight="1" x14ac:dyDescent="0.25">
      <c r="A26" s="8"/>
      <c r="B26" s="7"/>
      <c r="C26" s="7"/>
      <c r="D26" s="7"/>
      <c r="E26" s="7"/>
    </row>
    <row r="27" spans="1:9" ht="15" customHeight="1" x14ac:dyDescent="0.25">
      <c r="B27" s="7"/>
      <c r="C27" s="7"/>
      <c r="D27" s="7"/>
      <c r="E27" s="7"/>
    </row>
    <row r="28" spans="1:9" ht="15" customHeight="1" x14ac:dyDescent="0.25">
      <c r="B28" s="7"/>
      <c r="C28" s="7"/>
      <c r="D28" s="7"/>
      <c r="E28" s="7"/>
    </row>
    <row r="29" spans="1:9" ht="15" customHeight="1" x14ac:dyDescent="0.25">
      <c r="B29" s="7"/>
      <c r="C29" s="7"/>
      <c r="D29" s="7"/>
      <c r="E29" s="7"/>
    </row>
    <row r="30" spans="1:9" ht="15" customHeight="1" x14ac:dyDescent="0.25">
      <c r="B30" s="7"/>
      <c r="C30" s="7"/>
      <c r="D30" s="7"/>
      <c r="E30" s="7"/>
    </row>
    <row r="31" spans="1:9" ht="15" customHeight="1" x14ac:dyDescent="0.25">
      <c r="B31" s="7"/>
      <c r="C31" s="7"/>
      <c r="D31" s="7"/>
      <c r="E31" s="7"/>
    </row>
    <row r="32" spans="1:9" ht="15" customHeight="1" x14ac:dyDescent="0.25">
      <c r="B32" s="7"/>
      <c r="C32" s="7"/>
      <c r="D32" s="7"/>
      <c r="E32" s="7"/>
    </row>
  </sheetData>
  <sheetProtection selectLockedCells="1" selectUnlockedCells="1"/>
  <customSheetViews>
    <customSheetView guid="{A594C90E-2FDA-4253-A15F-911FD0508768}" fitToPage="1">
      <selection activeCell="D9" sqref="D9"/>
      <pageMargins left="0.7" right="0.7" top="0.78740157499999996" bottom="0.78740157499999996" header="0.3" footer="0.3"/>
      <pageSetup paperSize="9" scale="87" orientation="portrait" horizontalDpi="300" verticalDpi="300" r:id="rId1"/>
    </customSheetView>
  </customSheetViews>
  <mergeCells count="5">
    <mergeCell ref="A18:E18"/>
    <mergeCell ref="C9:D9"/>
    <mergeCell ref="E9:E10"/>
    <mergeCell ref="A8:E8"/>
    <mergeCell ref="A9:A10"/>
  </mergeCells>
  <pageMargins left="0.7" right="0.7" top="0.78740157499999996" bottom="0.78740157499999996" header="0.3" footer="0.3"/>
  <pageSetup paperSize="9" scale="6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46"/>
  <sheetViews>
    <sheetView workbookViewId="0">
      <selection activeCell="B12" sqref="B12"/>
    </sheetView>
  </sheetViews>
  <sheetFormatPr defaultRowHeight="15" x14ac:dyDescent="0.25"/>
  <cols>
    <col min="2" max="2" width="72.42578125" customWidth="1"/>
    <col min="3" max="3" width="26" customWidth="1"/>
    <col min="5" max="5" width="13.5703125" customWidth="1"/>
  </cols>
  <sheetData>
    <row r="1" spans="1:9" x14ac:dyDescent="0.25">
      <c r="B1" s="2" t="s">
        <v>56</v>
      </c>
      <c r="C1" s="2" t="s">
        <v>53</v>
      </c>
      <c r="D1" s="2" t="s">
        <v>54</v>
      </c>
      <c r="E1" s="2" t="s">
        <v>55</v>
      </c>
      <c r="F1" s="2" t="s">
        <v>38</v>
      </c>
      <c r="G1" s="2" t="s">
        <v>81</v>
      </c>
      <c r="H1" s="2"/>
      <c r="I1" s="2"/>
    </row>
    <row r="2" spans="1:9" x14ac:dyDescent="0.25">
      <c r="B2" s="2"/>
      <c r="C2" s="2"/>
      <c r="D2" s="2"/>
      <c r="E2" s="2"/>
      <c r="F2" s="2"/>
    </row>
    <row r="3" spans="1:9" ht="45.75" customHeight="1" x14ac:dyDescent="0.25">
      <c r="A3" s="22"/>
      <c r="B3" s="21" t="s">
        <v>112</v>
      </c>
      <c r="C3" t="s">
        <v>90</v>
      </c>
      <c r="D3" t="s">
        <v>92</v>
      </c>
      <c r="E3" t="s">
        <v>92</v>
      </c>
      <c r="F3" t="s">
        <v>94</v>
      </c>
      <c r="G3" t="s">
        <v>82</v>
      </c>
    </row>
    <row r="4" spans="1:9" ht="44.25" customHeight="1" x14ac:dyDescent="0.25">
      <c r="A4" s="22"/>
      <c r="B4" s="21" t="s">
        <v>118</v>
      </c>
      <c r="C4" t="s">
        <v>91</v>
      </c>
      <c r="D4" t="s">
        <v>93</v>
      </c>
      <c r="E4" t="s">
        <v>93</v>
      </c>
      <c r="F4" t="s">
        <v>95</v>
      </c>
      <c r="G4" t="s">
        <v>96</v>
      </c>
    </row>
    <row r="5" spans="1:9" ht="45" customHeight="1" x14ac:dyDescent="0.25">
      <c r="A5" s="22"/>
      <c r="B5" s="21" t="s">
        <v>110</v>
      </c>
      <c r="C5" t="s">
        <v>121</v>
      </c>
    </row>
    <row r="6" spans="1:9" ht="47.25" customHeight="1" x14ac:dyDescent="0.25">
      <c r="A6" s="22"/>
      <c r="B6" s="21" t="s">
        <v>119</v>
      </c>
      <c r="C6" t="s">
        <v>120</v>
      </c>
    </row>
    <row r="7" spans="1:9" ht="46.5" customHeight="1" x14ac:dyDescent="0.25">
      <c r="A7" s="22"/>
      <c r="B7" s="21" t="s">
        <v>111</v>
      </c>
      <c r="C7" t="s">
        <v>131</v>
      </c>
    </row>
    <row r="8" spans="1:9" ht="47.25" customHeight="1" x14ac:dyDescent="0.25">
      <c r="B8" s="21" t="s">
        <v>113</v>
      </c>
    </row>
    <row r="9" spans="1:9" ht="46.5" customHeight="1" x14ac:dyDescent="0.25">
      <c r="B9" s="75"/>
    </row>
    <row r="10" spans="1:9" x14ac:dyDescent="0.25">
      <c r="B10" s="75"/>
    </row>
    <row r="11" spans="1:9" x14ac:dyDescent="0.25">
      <c r="B11" s="75"/>
    </row>
    <row r="12" spans="1:9" x14ac:dyDescent="0.25">
      <c r="B12" s="21"/>
    </row>
    <row r="13" spans="1:9" x14ac:dyDescent="0.25">
      <c r="B13" s="21"/>
    </row>
    <row r="14" spans="1:9" x14ac:dyDescent="0.25">
      <c r="B14" s="21"/>
    </row>
    <row r="15" spans="1:9" x14ac:dyDescent="0.25">
      <c r="B15" s="21"/>
    </row>
    <row r="16" spans="1:9" x14ac:dyDescent="0.25">
      <c r="B16" s="21"/>
    </row>
    <row r="17" spans="2:2" ht="14.45" x14ac:dyDescent="0.3">
      <c r="B17" s="21"/>
    </row>
    <row r="18" spans="2:2" ht="14.45" x14ac:dyDescent="0.3">
      <c r="B18" s="21"/>
    </row>
    <row r="20" spans="2:2" x14ac:dyDescent="0.25">
      <c r="B20" s="21"/>
    </row>
    <row r="40" spans="2:2" x14ac:dyDescent="0.25">
      <c r="B40" t="s">
        <v>83</v>
      </c>
    </row>
    <row r="41" spans="2:2" x14ac:dyDescent="0.25">
      <c r="B41" t="s">
        <v>84</v>
      </c>
    </row>
    <row r="42" spans="2:2" x14ac:dyDescent="0.25">
      <c r="B42" t="s">
        <v>85</v>
      </c>
    </row>
    <row r="43" spans="2:2" x14ac:dyDescent="0.25">
      <c r="B43" t="s">
        <v>86</v>
      </c>
    </row>
    <row r="44" spans="2:2" x14ac:dyDescent="0.25">
      <c r="B44" t="s">
        <v>87</v>
      </c>
    </row>
    <row r="45" spans="2:2" x14ac:dyDescent="0.25">
      <c r="B45" t="s">
        <v>88</v>
      </c>
    </row>
    <row r="46" spans="2:2" x14ac:dyDescent="0.25">
      <c r="B46" t="s">
        <v>89</v>
      </c>
    </row>
  </sheetData>
  <sheetProtection selectLockedCells="1" selectUnlockedCells="1"/>
  <sortState ref="B3:B9">
    <sortCondition ref="B3:B9"/>
  </sortState>
  <customSheetViews>
    <customSheetView guid="{A594C90E-2FDA-4253-A15F-911FD0508768}">
      <pageMargins left="0.7" right="0.7" top="0.78740157499999996" bottom="0.78740157499999996" header="0.3" footer="0.3"/>
      <pageSetup paperSize="9" orientation="portrait" horizontalDpi="300" verticalDpi="300" r:id="rId1"/>
    </customSheetView>
  </customSheetViews>
  <dataValidations count="2">
    <dataValidation type="list" allowBlank="1" showInputMessage="1" showErrorMessage="1" sqref="C2:C6">
      <formula1>zprovoznění</formula1>
    </dataValidation>
    <dataValidation type="list" showInputMessage="1" showErrorMessage="1" promptTitle="typ_příjemce" sqref="B2">
      <formula1>$B$2:$B$2</formula1>
    </dataValidation>
  </dataValidations>
  <pageMargins left="0.7" right="0.7" top="0.78740157499999996" bottom="0.78740157499999996"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2"/>
  <sheetViews>
    <sheetView workbookViewId="0">
      <selection activeCell="A3" sqref="A3"/>
    </sheetView>
  </sheetViews>
  <sheetFormatPr defaultRowHeight="15" x14ac:dyDescent="0.25"/>
  <sheetData>
    <row r="1" spans="1:1" x14ac:dyDescent="0.25">
      <c r="A1" s="100">
        <v>5</v>
      </c>
    </row>
    <row r="2" spans="1:1" x14ac:dyDescent="0.25">
      <c r="A2" s="100">
        <v>15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8</vt:i4>
      </vt:variant>
    </vt:vector>
  </HeadingPairs>
  <TitlesOfParts>
    <vt:vector size="13" baseType="lpstr">
      <vt:lpstr>kalkulačka projektu</vt:lpstr>
      <vt:lpstr>přehled jednotek</vt:lpstr>
      <vt:lpstr>spolufinancování</vt:lpstr>
      <vt:lpstr>data</vt:lpstr>
      <vt:lpstr>List1</vt:lpstr>
      <vt:lpstr>'přehled jednotek'!_ftn1</vt:lpstr>
      <vt:lpstr>'přehled jednotek'!_ftnref1</vt:lpstr>
      <vt:lpstr>DPH</vt:lpstr>
      <vt:lpstr>nájem</vt:lpstr>
      <vt:lpstr>List1!Procenta</vt:lpstr>
      <vt:lpstr>rekvalifikace</vt:lpstr>
      <vt:lpstr>území</vt:lpstr>
      <vt:lpstr>zprovoznění</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Mašín Zdeněk Ing. (MPSV)</dc:creator>
  <cp:lastModifiedBy>Ryšavý Jan (MHMP, FON)</cp:lastModifiedBy>
  <cp:lastPrinted>2015-10-19T06:03:28Z</cp:lastPrinted>
  <dcterms:created xsi:type="dcterms:W3CDTF">2015-07-28T09:22:19Z</dcterms:created>
  <dcterms:modified xsi:type="dcterms:W3CDTF">2021-07-13T07:25:46Z</dcterms:modified>
</cp:coreProperties>
</file>