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45" windowWidth="9720" windowHeight="10755"/>
  </bookViews>
  <sheets>
    <sheet name="kalkulačka projektu" sheetId="3" r:id="rId1"/>
    <sheet name="přehled jednotek" sheetId="2" state="hidden" r:id="rId2"/>
    <sheet name="spolufinancování" sheetId="4" state="hidden" r:id="rId3"/>
    <sheet name="data" sheetId="5" state="hidden" r:id="rId4"/>
    <sheet name="List1" sheetId="6" r:id="rId5"/>
  </sheets>
  <definedNames>
    <definedName name="_ftn1" localSheetId="1">'přehled jednotek'!$G$9</definedName>
    <definedName name="_ftnref1" localSheetId="1">'přehled jednotek'!$G$6</definedName>
    <definedName name="DPH">data!$F$2:$F$4</definedName>
    <definedName name="nájem">data!$D$2:$D$4</definedName>
    <definedName name="Procenta" localSheetId="4">List1!$A$1,List1!$A$2</definedName>
    <definedName name="rekvalifikace">data!$E$2:$E$4</definedName>
    <definedName name="území">data!$G$2:$G$3</definedName>
    <definedName name="zprovoznění">data!$C$2:$C$5</definedName>
  </definedNames>
  <calcPr calcId="145621"/>
  <customWorkbookViews>
    <customWorkbookView name="Mašín Zdeněk Ing. – osobní zobrazení" guid="{A594C90E-2FDA-4253-A15F-911FD0508768}" mergeInterval="0" personalView="1" maximized="1" windowWidth="1276" windowHeight="779" activeSheetId="3"/>
  </customWorkbookViews>
</workbook>
</file>

<file path=xl/calcChain.xml><?xml version="1.0" encoding="utf-8"?>
<calcChain xmlns="http://schemas.openxmlformats.org/spreadsheetml/2006/main">
  <c r="E12" i="3" l="1"/>
  <c r="F12" i="3" s="1"/>
  <c r="E11" i="3"/>
  <c r="F11" i="3" s="1"/>
  <c r="E33" i="3" l="1"/>
  <c r="F27" i="3"/>
  <c r="E25" i="3" l="1"/>
  <c r="E24" i="3"/>
  <c r="E23" i="3"/>
  <c r="E17" i="3"/>
  <c r="E16" i="3"/>
  <c r="F15" i="3" s="1"/>
  <c r="E15" i="3"/>
  <c r="F25" i="3" l="1"/>
  <c r="E34" i="3" l="1"/>
  <c r="E37" i="3" l="1"/>
  <c r="E35" i="3" l="1"/>
  <c r="D37" i="3" l="1"/>
  <c r="E22" i="3" l="1"/>
  <c r="E21" i="3"/>
  <c r="E20" i="3"/>
  <c r="E19" i="3"/>
  <c r="F19" i="3" s="1"/>
  <c r="F23" i="3" l="1"/>
  <c r="F22" i="3"/>
  <c r="G24" i="3" s="1"/>
  <c r="F24" i="3"/>
  <c r="F21" i="3"/>
  <c r="G21" i="3" s="1"/>
  <c r="F20" i="3"/>
  <c r="G20" i="3" s="1"/>
  <c r="G19" i="3"/>
  <c r="G23" i="3" l="1"/>
  <c r="G22" i="3"/>
  <c r="G25" i="3"/>
  <c r="E18" i="3"/>
  <c r="E14" i="3"/>
  <c r="E13" i="3"/>
  <c r="F13" i="3" s="1"/>
  <c r="D35" i="3" s="1"/>
  <c r="F16" i="3" l="1"/>
  <c r="G15" i="3" s="1"/>
  <c r="F17" i="3"/>
  <c r="F14" i="3"/>
  <c r="G14" i="3" s="1"/>
  <c r="F18" i="3"/>
  <c r="G18" i="3" s="1"/>
  <c r="G16" i="3" l="1"/>
  <c r="G17" i="3"/>
  <c r="G13" i="3"/>
  <c r="D34" i="3" s="1"/>
  <c r="G11" i="3"/>
  <c r="G12" i="3"/>
  <c r="D33" i="3" l="1"/>
  <c r="G26" i="3"/>
  <c r="G27" i="3" l="1"/>
  <c r="G28" i="3" s="1"/>
  <c r="D38" i="3"/>
  <c r="D39" i="3" l="1"/>
  <c r="E39" i="3" s="1"/>
</calcChain>
</file>

<file path=xl/sharedStrings.xml><?xml version="1.0" encoding="utf-8"?>
<sst xmlns="http://schemas.openxmlformats.org/spreadsheetml/2006/main" count="171" uniqueCount="140">
  <si>
    <t>typ jednotky</t>
  </si>
  <si>
    <t>částka na dítě</t>
  </si>
  <si>
    <t>způsob prokazování</t>
  </si>
  <si>
    <t>vybudování</t>
  </si>
  <si>
    <t>vybudování - křížové financování</t>
  </si>
  <si>
    <t>transformace</t>
  </si>
  <si>
    <t xml:space="preserve">transformace - křížové financování </t>
  </si>
  <si>
    <t>Co jednotka pokrývá</t>
  </si>
  <si>
    <t>Provoz (= 1% docházky)</t>
  </si>
  <si>
    <t>Rekvalifikace pečující osoby</t>
  </si>
  <si>
    <t>Nájemné</t>
  </si>
  <si>
    <t xml:space="preserve">Jednotkový náklad za jednotku „vytvoření místa v zařízení péče o děti“ zahrnuje pouze výdaje související s pořízením vybavení, nákupem výukových pomůcek a s řízením projektové fáze zaměřené na vytvoření zařízení. </t>
  </si>
  <si>
    <t xml:space="preserve">Jednotkový náklad za jednotku „vytvoření místa v zařízení péče o děti“ zahrnuje pouze výdaje související s pořízením vybavení, nákupem výukových pomůcek a s řízením projektové fáze zaměřené na vytvoření zařízení. </t>
  </si>
  <si>
    <t>Definice jednotky</t>
  </si>
  <si>
    <t xml:space="preserve">buď doložení výpisu z evidence provozovatelů dětských skupin provozované Ministerstvem práce a sociálních věci, nebo doložení živnostenského oprávnění dle příslušné právní úpravy, a dále provozní řád dětské skupiny; formou kontroly na místě u zařízení péče o děti budeme ověřovat, zda je v provozovně vybavení a zařízení minimálně v rozsahu, jež zajišťuje splnění definice vytvořeného místa ve školce. </t>
  </si>
  <si>
    <t>Vytvořené místo v zařízení péče o děti – křížové financování je takové místo, které je započteno do kapacity zařízení, jež je doložena registrací dětské skupiny dle zákona č. 247/2014 Sb., nebo v případě živnosti doložením dokumentu dokládajícího souhlas příslušné krajské hygienické stanice s provozem zařízení, v němž bude uvedena kapacita zařízení a souhlasné stanovisko s naplněním podmínek příslušné hygienické vyhlášky. Existenci vybudování dále dokazuje vybavení zařízení, tj. pro každé místo musí existovat židle, prostor pro práci u stolu, postel / lehátko.</t>
  </si>
  <si>
    <t>Jelikož bude Řídící orgán OPZ vyžadovat buď doložení výpisu z evidence provozovatelů dětských skupin provozované Ministerstvem práce a sociálních věci, nebo doložení živnostenského oprávnění dle příslušné právní úpravy, tímto bude kontrola dodržení zákonných podmínek přenesena na poskytovatele registrací či oprávnění. Stejně tak zařízení, které budou provozovány jako živnost, musí splnit tyto hygienické normy již při udělení souhlasu příslušné hygienické stanice, takže se považují za splněné udělením živnostenského oprávnění.</t>
  </si>
  <si>
    <t>poznámka</t>
  </si>
  <si>
    <t>Lze čerpat pouze společně</t>
  </si>
  <si>
    <t xml:space="preserve">Za potřebné náklady při vytváření zařízení péče o děti z prostor, které jsou v kvalitním technickém stavu, nicméně dosud jako zařízení péče o děti nesloužily, Řídicí orgán OPZ identifikoval tyto položky: osazení nových zařizovacích předmětů (umyvadlo, sprchový kout, záchodová mísa),
 položení nových podlahových krytin (koberec a dlažba),
 položení obkladů na zdi v koupelně, WC a částečně v kuchyňce,
 zabudování kuchyňské linky,
 vymalování místností, 
 oprava elektrického vedení v prostorech,
 zpracování projektové dokumentace.
</t>
  </si>
  <si>
    <t xml:space="preserve">Transformované místo v dětské skupině je tedy takové místo, které vzniklo v již existujícím zařízení péče o děti, a je započteno do kapacity zařízení. Kapacita se dokládá výpisem z evidence poskytovatelů provozované ministerstvem práce a sociálních věci, Existenci vybudování dále dokazuje vybavení dětské skupiny, tj. pro každé místo musí existovat židle, prostor pro práci u stolu, postel / lehátko. </t>
  </si>
  <si>
    <t xml:space="preserve">podíl na vybudování: 
50% stavební úpravy prostor, 
100% pořízení vybavení (docházkový systém), 
10% pořízení výukových pomůcek,
100% řízení projektové fáze zaměřené na transformace zařízení.
</t>
  </si>
  <si>
    <t xml:space="preserve">Kontrola projektů z úrovně Řídicího orgánu OPZ bude zajišťovat:
 ověření množství dosažených jednotek, na základě nichž jsou kalkulovány způsobilé výdaje projektu, ověření dodržení kvality minimálně v rozsahu definované Řídicím orgánem OPZ.  
</t>
  </si>
  <si>
    <t>Každé jedno procento reálně dosažené docházky v rozmezí 20 – 75 každého dítěte (započteného do kapacity zařízení) v zařízení péče o děti tvoří jednu jednotku, a je splněno, pokud je zařízení péče o děti provozováno (dle dokumentu upravujícího pravidla / zásady fungování tohoto zařízení a v souladu se stanovenými standardy provozu) a zároveň zařízení jako celek dosáhlo za relevantní období alespoň 20 % docházky (tj. poměr půldenních přítomností dětí v zařízení a celkového počtu půldnů v pracovní dny vynásobeného počtem míst daných kapacitou zařízení dosáhl za relevantní období alespoň 20 %). Při dosažení 75 a vyššího % docházky je považováno místo za provozované plně, čímž splňuje nárok na 100% provozní náklady.</t>
  </si>
  <si>
    <t xml:space="preserve"> mzdy pedagogických a nepedagogických pracovníků,
 zajištění řízení projektu podpořeného z OPZ.
 výdaje na průběžnou obnovu didaktických a hracích potřeb / pomůcek spotřebního charakteru (např. výtvarné potřeby pro děti, knihy apod.),
 výdaje na zajištění stravování dětí v dětské skupině ,
 nákup léků a zdravotnického materiálu,
 nákup vody (vodné, stočné), paliv a energie,
 internetové a telefonické připojení, poštovné,
 úklidové a čisticí služby,
 pojištění majetku.
</t>
  </si>
  <si>
    <t>Řídící orgán OPZ dále stanovil pravidlo pro všechny projekty využívající standardní stupnici jednotkových nákladů na zařízení péče o děti, kterým je nezbytnost zajistit provoz zařízení péče o děti alespoň v takové míře, aby prostředky proplacené za celou dobu realizace projektu za jednotku „procento obsazenosti zařízení péče o děti“ nebyly nižší než prostředky proplacené za jednotky „vytvořené místo v zařízení péče o děti“ a „vytvořené místo v zařízení péče o děti – křížové financování“, resp. jednotky „transformované místo v dětské skupině“ a „transformované místo v dětské skupině – křížové financování“.</t>
  </si>
  <si>
    <t>1) elektronická docházka
2) způsobilost rodičů dětí</t>
  </si>
  <si>
    <t xml:space="preserve">úhrada nájemného prostor, ve kterých je poskytována služba péče o děti, přičemž se jedná o prostory najímané za úplatu. </t>
  </si>
  <si>
    <t>22 421 Kč (jednorázově, pro plátce i neplátce)</t>
  </si>
  <si>
    <t>9005 (jednorázově, pro plátce i neplátce)</t>
  </si>
  <si>
    <t xml:space="preserve">Jednotku na nájem mohou žádat pouze příjemci, jež nevyužívají prostor poskytnutý bezplatně (např. od města apod.). Tuto skutečnost musí doložit nájemní smlouvou.  </t>
  </si>
  <si>
    <t xml:space="preserve"> Dosažení jednotky je navázáno na splnění alespoň minimální hranice obsazenosti, kterou Řídící orgán OPZ určil na úrovni alespoň 20 %. </t>
  </si>
  <si>
    <t xml:space="preserve">Cílem jednotky je pokrýt náklady na kurz profesní kvalifikace a získání osvědčení o kvalifikaci pro pečující osoby v zařízení péče o děti, které nesplňují požadavky na kvalifikaci pečující osoby dle zákona č. 247/2014 Sb., o poskytování služby péče o dítě v dětské skupině a o změně souvisejících zákonů, resp. dle zákona č. 455/1991 Sb., o živnostenském podnikání.  </t>
  </si>
  <si>
    <t xml:space="preserve">Splnění jednotky se dokládá potvrzením o složení zkoušky rekvalifikačního kurzu a současně doložením pracovněprávního vztahu s osobou, která zkoušku úspěšně složila. Podmínkou proplacení jednotkového nákladu za zvýšení kvalifikace je alespoň šestiměsíční pracovní působení rekvalifikované osoby v zařízení péče o děti podpořeném z OPZ. </t>
  </si>
  <si>
    <t>14 178 Kč/ osoba (max. 2, resp. 3 na projekt dle kapacity dětí)</t>
  </si>
  <si>
    <t>Jednotkový náklad zahrnuje náklady na kurz a zkoušku na získání kvalifikace</t>
  </si>
  <si>
    <t xml:space="preserve">Proplacení jednotky je možné žádat ve zprávě o realizaci až po skončení 6 měsíčního období pracovního působení rekvalifikované osoby v zařízení péče o děti, které následuje po složení zkoušky. Příjemce bude mít k dispozici pouze tolik jednotek, kolik je povinný počet pečujících osob dle kapacity zařízení péče o děti. </t>
  </si>
  <si>
    <t>Název jednotky</t>
  </si>
  <si>
    <t>DPH</t>
  </si>
  <si>
    <t>místo</t>
  </si>
  <si>
    <t>osoba</t>
  </si>
  <si>
    <t>procento/dítě/6měsíců</t>
  </si>
  <si>
    <t>1. Provoz (prvních 6 měsíců provozu)</t>
  </si>
  <si>
    <t>2. Provoz (druhých 6 měsíců provozu)</t>
  </si>
  <si>
    <t>3. Provoz (třetích 6 měsíců provozu)</t>
  </si>
  <si>
    <t>4. Provoz (čtvrtých 6 měsíců provozu)</t>
  </si>
  <si>
    <t>1. nájemné (prvních 6 měsíců provozu)</t>
  </si>
  <si>
    <t>3. nájemné (třetích 6 měsíců provozu)</t>
  </si>
  <si>
    <t>2.nájemné (druhých 6 měsíců provozu)</t>
  </si>
  <si>
    <t>4. nájemné (čtvrtých 6 měsíců provozu)</t>
  </si>
  <si>
    <t>nájem/6měsíců/dítě</t>
  </si>
  <si>
    <t>Dotace celkem</t>
  </si>
  <si>
    <t>Celkem</t>
  </si>
  <si>
    <t>zprovoznění</t>
  </si>
  <si>
    <t>nájem</t>
  </si>
  <si>
    <t>rekvalifikace</t>
  </si>
  <si>
    <t>příjemce</t>
  </si>
  <si>
    <t>částka na dítě vč DPH</t>
  </si>
  <si>
    <t>částka na dítě bez DPH</t>
  </si>
  <si>
    <t>Měrná jednotka</t>
  </si>
  <si>
    <t>Počet jednotek</t>
  </si>
  <si>
    <t>Jednotková cena</t>
  </si>
  <si>
    <t>Organizační složka státu a příspěvkové organizace státu</t>
  </si>
  <si>
    <t>EU podíl</t>
  </si>
  <si>
    <t>ESF</t>
  </si>
  <si>
    <t>Národní podíl</t>
  </si>
  <si>
    <t>Státní rozpočet</t>
  </si>
  <si>
    <t>Příjemce</t>
  </si>
  <si>
    <t>Právnické osoby vykonávající činnost škol a školských zařízení</t>
  </si>
  <si>
    <t>max. 10%</t>
  </si>
  <si>
    <t>min. 5%</t>
  </si>
  <si>
    <t>Územní samosprávné celky a jejich příspěvkové organizace</t>
  </si>
  <si>
    <t>Veřejné vysoké školy a výzkumné instituce</t>
  </si>
  <si>
    <t>Soukromoprávní subjekty vykonávající veřejně prospěšnou činnost</t>
  </si>
  <si>
    <t>Ostatní subjekty neobsažené ve výše uvedených kategoriích</t>
  </si>
  <si>
    <t>min. 15%</t>
  </si>
  <si>
    <t>Pravidla spolufinancování pro příjemce na území méně rozvinutých regionů</t>
  </si>
  <si>
    <t>Pravidla spolufinancování pro příjemce na území regionu hl. m. Prahy</t>
  </si>
  <si>
    <t>max. 45%</t>
  </si>
  <si>
    <t>Hlavní město Praha a jeho příspěvkové organizace</t>
  </si>
  <si>
    <t>min. 50%</t>
  </si>
  <si>
    <t>území</t>
  </si>
  <si>
    <t>Praha</t>
  </si>
  <si>
    <t>Dobrovolný svazek obcí dle zákona č.128/2000 Sb., o obcích</t>
  </si>
  <si>
    <t xml:space="preserve">Kraj, obec či jimi zřizovaná organizace </t>
  </si>
  <si>
    <t>Nestátní nezisková organizace</t>
  </si>
  <si>
    <t xml:space="preserve">Organizační složka státu či jí zřízená příspěvková organizace </t>
  </si>
  <si>
    <t>Poradenská a vzdělávací instituce</t>
  </si>
  <si>
    <t>Sociální partner</t>
  </si>
  <si>
    <t>Zaměstnavatel</t>
  </si>
  <si>
    <t>Vybudování</t>
  </si>
  <si>
    <t>Transformace</t>
  </si>
  <si>
    <t>Ano</t>
  </si>
  <si>
    <t>Ne</t>
  </si>
  <si>
    <t>Plátce</t>
  </si>
  <si>
    <t>Neplátce</t>
  </si>
  <si>
    <t>Celá ČR mimo Prahu</t>
  </si>
  <si>
    <t>Nárok na dotaci celkem</t>
  </si>
  <si>
    <t>Nájem za úplatu?</t>
  </si>
  <si>
    <t>Rekvalifikace pečujících osob?</t>
  </si>
  <si>
    <t>Plátce DPH?</t>
  </si>
  <si>
    <t>Vyúčtování fáze provozu</t>
  </si>
  <si>
    <t>Příjemci zbylo ze zálohy po vyúčtování</t>
  </si>
  <si>
    <t>Částka, kterou obdrží příjemce jako další platbu předfinancování na další fázi provozu</t>
  </si>
  <si>
    <t>NNO - Soukromoprávní subjekty vykonávající veřejně prospěšnou činnost</t>
  </si>
  <si>
    <r>
      <t xml:space="preserve">Jednotka </t>
    </r>
    <r>
      <rPr>
        <b/>
        <sz val="12"/>
        <color rgb="FF333333"/>
        <rFont val="Calibri"/>
        <family val="2"/>
        <charset val="238"/>
        <scheme val="minor"/>
      </rPr>
      <t>„nájemné zařízení péče o děti“</t>
    </r>
    <r>
      <rPr>
        <sz val="12"/>
        <color rgb="FF333333"/>
        <rFont val="Calibri"/>
        <family val="2"/>
        <charset val="238"/>
        <scheme val="minor"/>
      </rPr>
      <t xml:space="preserve"> je určena na úhradu nájemného prostor, ve kterých je poskytována služba péče o děti, přičemž se jedná o prostory najímané za úplatu. Jednotka je poskytována současně s jednotkou „procento obsazenosti v zařízení péče o děti“, a to vždy na 6 měsíců provozu (tj. monitorovací období). </t>
    </r>
  </si>
  <si>
    <t>20 053 vč. DPH, resp. 16 992 bez DPH (jednorázově)</t>
  </si>
  <si>
    <t>9 518 vč. DPH, resp. 8 279 Kč bez DPH (jednorázově)</t>
  </si>
  <si>
    <t>628 /dítě a půlrok</t>
  </si>
  <si>
    <t xml:space="preserve">56 Kč /půlrok -náklad na nájemné prostor za jedno místo v zařízení péče o děti vypočtený za každé jedno procento obsazenosti (bez DPH pro všechny typy příjemců) </t>
  </si>
  <si>
    <t>Veřejné vysoké školy (kromě státních vysokých škol) a výzkumné organizace (dle zákona č. 130/2002 Sb.)</t>
  </si>
  <si>
    <t>Soukromoprávní subjekt vykonávající veřejně prospěšnou činnost (o.p.s.,spolky, ústavy, církve a náboženské společnosti, nadace a nadační fondy, MAS, Hospodářská komora, Agrární komora, svazy, asociace)</t>
  </si>
  <si>
    <t>Organizační složka státu či příspěvková organizace státu, státní vysoké školy, školy a školská zařízení zřizovaná ministerstvy dle školského zákona (č. 561/2004 Sb.)</t>
  </si>
  <si>
    <t>Ostatní subjekty neobsažené ve výše uvedených kategoriích (obchodní společnosti, státní podniky, družstva, OSVČ, profesní komory)</t>
  </si>
  <si>
    <t xml:space="preserve">Rozpočet projektové žádosti </t>
  </si>
  <si>
    <t>Kalkulace zálohových plateb</t>
  </si>
  <si>
    <t>Kvalifikovaná pečující osoba</t>
  </si>
  <si>
    <t>Procento obsazenosti pro výpočet</t>
  </si>
  <si>
    <t xml:space="preserve">Právnická osoba vykonávající činnost škol a školských zařízení </t>
  </si>
  <si>
    <t>Územní samosprávný celek (mimo hl. m. Prahy) či jeho příspěvkové organizace (Kraje, obce, organizační složky krajů a obcí, příspěvkové organizace zřizované kraji a obcemi (s výjimkou škol a školských zařízení) a dobrovolné svazky obcí</t>
  </si>
  <si>
    <t>Zařízení péče o děti již podpořené z MPSV</t>
  </si>
  <si>
    <t>Dětská skupina již evidovaná u MPSV</t>
  </si>
  <si>
    <t>Zde zadejte obsazenost, kterou předpokládáte, že dosáhnete</t>
  </si>
  <si>
    <t>Obsazenost zařízení péče o děti (%)</t>
  </si>
  <si>
    <t>Zadejte způsob vzniku zařízení  či uvedení do provozu</t>
  </si>
  <si>
    <t>Zadejte kapacitu zařízení péče o děti (počet dětí: min. 5 - max. 24)</t>
  </si>
  <si>
    <t>Vymezení oprávněného žadatele</t>
  </si>
  <si>
    <t>Zadejte území realizace</t>
  </si>
  <si>
    <t>Vybudování zařízení péče o děti</t>
  </si>
  <si>
    <t>Transformace zařízení péče o děti</t>
  </si>
  <si>
    <t>Zadání základních parametrů zařízení péče o děti</t>
  </si>
  <si>
    <t xml:space="preserve">Zařízení péče o děti podle živnostenského zákona </t>
  </si>
  <si>
    <t>5. Provoz (pátých 6 měsíců provozu)</t>
  </si>
  <si>
    <t>6. Provoz (šestých 6 měsíců provozu)</t>
  </si>
  <si>
    <t>5. nájemné (pátýchtřetích 6 měsíců provozu)</t>
  </si>
  <si>
    <t>6. nájemné (šestých 6 měsíců provozu)</t>
  </si>
  <si>
    <t xml:space="preserve">Hlavní město Praha
Městské části hl. m. Prahy
Organizace zřízené a založené hl. m. Prahou a městskými částmi hl. m. Prahy </t>
  </si>
  <si>
    <t>1. záloha (snížená x % spolufinancování bude vyplacena po podpisu právního aktu)</t>
  </si>
  <si>
    <t>2. záloha (snížená x % spolufinancování bude vyplacena při zahájení provozu)</t>
  </si>
  <si>
    <t>Spolufinancování v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</si>
</sst>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Kč&quot;;[Red]\-#,##0\ &quot;Kč&quot;"/>
    <numFmt numFmtId="44" formatCode="_-* #,##0.00\ &quot;Kč&quot;_-;\-* #,##0.00\ &quot;Kč&quot;_-;_-* &quot;-&quot;??\ &quot;Kč&quot;_-;_-@_-"/>
    <numFmt numFmtId="164" formatCode="#,##0\ &quot;Kč&quot;"/>
  </numFmts>
  <fonts count="29" x14ac:knownFonts="1">
    <font>
      <sz val="11"/>
      <color theme="1"/>
      <name val="Calibri"/>
      <family val="2"/>
      <charset val="238"/>
      <scheme val="minor"/>
    </font>
    <font>
      <b/>
      <sz val="11"/>
      <color theme="1"/>
      <name val="Calibri"/>
      <family val="2"/>
      <charset val="238"/>
      <scheme val="minor"/>
    </font>
    <font>
      <sz val="8"/>
      <color theme="1"/>
      <name val="Wingdings"/>
      <charset val="2"/>
    </font>
    <font>
      <sz val="11"/>
      <color theme="1"/>
      <name val="Arial"/>
      <family val="2"/>
      <charset val="238"/>
    </font>
    <font>
      <u/>
      <sz val="11"/>
      <color theme="10"/>
      <name val="Calibri"/>
      <family val="2"/>
      <charset val="238"/>
      <scheme val="minor"/>
    </font>
    <font>
      <sz val="14"/>
      <color rgb="FFFF0000"/>
      <name val="Calibri"/>
      <family val="2"/>
      <charset val="238"/>
      <scheme val="minor"/>
    </font>
    <font>
      <b/>
      <sz val="14"/>
      <color theme="1"/>
      <name val="Calibri"/>
      <family val="2"/>
      <charset val="238"/>
      <scheme val="minor"/>
    </font>
    <font>
      <sz val="11"/>
      <color theme="1"/>
      <name val="Cambria"/>
      <family val="1"/>
      <charset val="238"/>
    </font>
    <font>
      <sz val="11"/>
      <color rgb="FF333333"/>
      <name val="Calibri"/>
      <family val="2"/>
      <charset val="238"/>
      <scheme val="minor"/>
    </font>
    <font>
      <b/>
      <sz val="12"/>
      <color theme="1"/>
      <name val="Calibri"/>
      <family val="2"/>
      <charset val="238"/>
      <scheme val="minor"/>
    </font>
    <font>
      <sz val="12"/>
      <color theme="1"/>
      <name val="Calibri"/>
      <family val="2"/>
      <charset val="238"/>
      <scheme val="minor"/>
    </font>
    <font>
      <sz val="12"/>
      <color rgb="FF333333"/>
      <name val="Calibri"/>
      <family val="2"/>
      <charset val="238"/>
      <scheme val="minor"/>
    </font>
    <font>
      <b/>
      <sz val="12"/>
      <color rgb="FF333333"/>
      <name val="Calibri"/>
      <family val="2"/>
      <charset val="238"/>
      <scheme val="minor"/>
    </font>
    <font>
      <b/>
      <sz val="20"/>
      <color rgb="FFFF0000"/>
      <name val="Calibri"/>
      <family val="2"/>
      <charset val="238"/>
      <scheme val="minor"/>
    </font>
    <font>
      <sz val="11"/>
      <color theme="1"/>
      <name val="Calibri"/>
      <family val="2"/>
      <charset val="238"/>
      <scheme val="minor"/>
    </font>
    <font>
      <b/>
      <sz val="14"/>
      <color theme="4"/>
      <name val="Calibri"/>
      <family val="2"/>
      <charset val="238"/>
      <scheme val="minor"/>
    </font>
    <font>
      <b/>
      <sz val="11"/>
      <color theme="4"/>
      <name val="Calibri"/>
      <family val="2"/>
      <charset val="238"/>
      <scheme val="minor"/>
    </font>
    <font>
      <sz val="10"/>
      <color theme="1"/>
      <name val="Arial"/>
      <family val="2"/>
      <charset val="238"/>
    </font>
    <font>
      <sz val="10"/>
      <color rgb="FF1F497D"/>
      <name val="Calibri"/>
      <family val="2"/>
      <charset val="238"/>
    </font>
    <font>
      <b/>
      <sz val="12"/>
      <color theme="5" tint="-0.499984740745262"/>
      <name val="Calibri"/>
      <family val="2"/>
      <charset val="238"/>
      <scheme val="minor"/>
    </font>
    <font>
      <b/>
      <sz val="11"/>
      <color theme="5" tint="-0.499984740745262"/>
      <name val="Calibri"/>
      <family val="2"/>
      <charset val="238"/>
      <scheme val="minor"/>
    </font>
    <font>
      <i/>
      <sz val="10"/>
      <color theme="1"/>
      <name val="Calibri"/>
      <family val="2"/>
      <charset val="238"/>
      <scheme val="minor"/>
    </font>
    <font>
      <sz val="11"/>
      <color theme="0"/>
      <name val="Calibri"/>
      <family val="2"/>
      <charset val="238"/>
      <scheme val="minor"/>
    </font>
    <font>
      <sz val="11"/>
      <name val="Calibri"/>
      <family val="2"/>
      <charset val="238"/>
      <scheme val="minor"/>
    </font>
    <font>
      <sz val="11"/>
      <name val="Symbol"/>
      <family val="1"/>
      <charset val="2"/>
    </font>
    <font>
      <b/>
      <sz val="16"/>
      <name val="Calibri"/>
      <family val="2"/>
      <charset val="238"/>
      <scheme val="minor"/>
    </font>
    <font>
      <sz val="10"/>
      <name val="Calibri"/>
      <family val="2"/>
      <charset val="238"/>
    </font>
    <font>
      <i/>
      <sz val="10"/>
      <name val="Arial"/>
      <family val="2"/>
      <charset val="238"/>
    </font>
    <font>
      <sz val="11"/>
      <color theme="4" tint="0.59999389629810485"/>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indexed="64"/>
      </left>
      <right style="thin">
        <color auto="1"/>
      </right>
      <top/>
      <bottom style="double">
        <color auto="1"/>
      </bottom>
      <diagonal/>
    </border>
    <border>
      <left style="thin">
        <color auto="1"/>
      </left>
      <right style="double">
        <color auto="1"/>
      </right>
      <top style="thin">
        <color auto="1"/>
      </top>
      <bottom style="double">
        <color auto="1"/>
      </bottom>
      <diagonal/>
    </border>
    <border>
      <left style="double">
        <color auto="1"/>
      </left>
      <right/>
      <top/>
      <bottom style="double">
        <color auto="1"/>
      </bottom>
      <diagonal/>
    </border>
    <border>
      <left style="double">
        <color auto="1"/>
      </left>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s>
  <cellStyleXfs count="3">
    <xf numFmtId="0" fontId="0" fillId="0" borderId="0"/>
    <xf numFmtId="0" fontId="4" fillId="0" borderId="0" applyNumberFormat="0" applyFill="0" applyBorder="0" applyAlignment="0" applyProtection="0"/>
    <xf numFmtId="44" fontId="14" fillId="0" borderId="0" applyFont="0" applyFill="0" applyBorder="0" applyAlignment="0" applyProtection="0"/>
  </cellStyleXfs>
  <cellXfs count="149">
    <xf numFmtId="0" fontId="0" fillId="0" borderId="0" xfId="0"/>
    <xf numFmtId="0" fontId="0" fillId="0" borderId="0" xfId="0" applyAlignment="1">
      <alignment wrapText="1"/>
    </xf>
    <xf numFmtId="0" fontId="1" fillId="0" borderId="0" xfId="0" applyFont="1"/>
    <xf numFmtId="0" fontId="2" fillId="0" borderId="0" xfId="0" applyFont="1" applyAlignment="1">
      <alignment horizontal="left" vertical="center" indent="5"/>
    </xf>
    <xf numFmtId="0" fontId="3" fillId="0" borderId="0" xfId="0" applyFont="1"/>
    <xf numFmtId="0" fontId="4" fillId="0" borderId="0" xfId="1" applyAlignment="1">
      <alignment horizontal="justify" vertical="center"/>
    </xf>
    <xf numFmtId="0" fontId="0" fillId="0" borderId="0" xfId="0" applyAlignment="1"/>
    <xf numFmtId="9" fontId="0" fillId="0" borderId="0" xfId="0" applyNumberFormat="1"/>
    <xf numFmtId="0" fontId="0" fillId="0" borderId="0" xfId="0" applyAlignment="1">
      <alignment horizontal="left" vertical="center" wrapText="1"/>
    </xf>
    <xf numFmtId="0" fontId="0" fillId="0" borderId="7" xfId="0" applyBorder="1" applyAlignment="1">
      <alignment horizontal="left" vertical="center" wrapText="1"/>
    </xf>
    <xf numFmtId="9" fontId="0" fillId="0" borderId="1" xfId="0" applyNumberFormat="1" applyBorder="1" applyAlignment="1">
      <alignment horizontal="center" vertical="center"/>
    </xf>
    <xf numFmtId="9" fontId="0" fillId="0" borderId="8" xfId="0" applyNumberFormat="1" applyBorder="1" applyAlignment="1">
      <alignment horizontal="center" vertical="center"/>
    </xf>
    <xf numFmtId="0" fontId="0" fillId="0" borderId="9" xfId="0" applyBorder="1" applyAlignment="1">
      <alignment horizontal="left" vertical="center" wrapText="1"/>
    </xf>
    <xf numFmtId="9" fontId="0" fillId="0" borderId="10" xfId="0" applyNumberFormat="1" applyBorder="1" applyAlignment="1">
      <alignment horizontal="center" vertical="center"/>
    </xf>
    <xf numFmtId="9" fontId="0" fillId="0" borderId="11" xfId="0" applyNumberFormat="1" applyBorder="1" applyAlignment="1">
      <alignment horizontal="center" vertical="center"/>
    </xf>
    <xf numFmtId="0" fontId="0" fillId="0" borderId="17" xfId="0" applyBorder="1" applyAlignment="1">
      <alignment horizontal="left" vertical="center" wrapText="1"/>
    </xf>
    <xf numFmtId="9" fontId="0" fillId="0" borderId="2" xfId="0" applyNumberFormat="1" applyBorder="1" applyAlignment="1">
      <alignment horizontal="center" vertical="center"/>
    </xf>
    <xf numFmtId="9" fontId="0" fillId="0" borderId="18" xfId="0" applyNumberFormat="1" applyBorder="1" applyAlignment="1">
      <alignment horizontal="center" vertical="center"/>
    </xf>
    <xf numFmtId="0" fontId="0" fillId="0" borderId="12" xfId="0" applyBorder="1" applyAlignment="1">
      <alignment horizontal="left" vertical="center" wrapText="1"/>
    </xf>
    <xf numFmtId="9" fontId="0" fillId="0" borderId="3" xfId="0" applyNumberFormat="1" applyBorder="1" applyAlignment="1">
      <alignment horizontal="center" vertical="center"/>
    </xf>
    <xf numFmtId="9" fontId="0" fillId="0" borderId="13" xfId="0" applyNumberFormat="1" applyBorder="1" applyAlignment="1">
      <alignment horizontal="center" vertical="center"/>
    </xf>
    <xf numFmtId="0" fontId="7" fillId="0" borderId="0" xfId="0" applyFont="1" applyAlignment="1">
      <alignment vertical="center" wrapText="1"/>
    </xf>
    <xf numFmtId="0" fontId="0" fillId="0" borderId="0" xfId="0" applyAlignment="1">
      <alignment horizontal="center" vertical="center"/>
    </xf>
    <xf numFmtId="0" fontId="0" fillId="0" borderId="0" xfId="0" applyProtection="1">
      <protection locked="0"/>
    </xf>
    <xf numFmtId="0" fontId="5" fillId="0" borderId="0" xfId="0" applyFont="1" applyProtection="1">
      <protection hidden="1"/>
    </xf>
    <xf numFmtId="0" fontId="0" fillId="0" borderId="0" xfId="0" applyProtection="1">
      <protection hidden="1"/>
    </xf>
    <xf numFmtId="0" fontId="0" fillId="0" borderId="0" xfId="0" applyBorder="1" applyAlignment="1">
      <alignment wrapText="1"/>
    </xf>
    <xf numFmtId="0" fontId="0" fillId="0" borderId="4" xfId="0" applyFont="1" applyBorder="1"/>
    <xf numFmtId="0" fontId="0" fillId="0" borderId="7" xfId="0" applyFont="1" applyBorder="1" applyAlignment="1">
      <alignment horizontal="center" vertical="center"/>
    </xf>
    <xf numFmtId="0" fontId="8" fillId="0" borderId="1" xfId="0" applyFont="1" applyBorder="1" applyAlignment="1">
      <alignment vertical="center" wrapText="1" shrinkToFit="1"/>
    </xf>
    <xf numFmtId="0" fontId="0" fillId="0" borderId="9" xfId="0" applyFont="1" applyBorder="1" applyAlignment="1">
      <alignment horizontal="center"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164" fontId="10" fillId="0" borderId="1" xfId="0" applyNumberFormat="1" applyFont="1" applyBorder="1" applyAlignment="1">
      <alignment horizontal="center" vertical="center" wrapText="1"/>
    </xf>
    <xf numFmtId="164" fontId="10" fillId="0" borderId="8" xfId="0" applyNumberFormat="1" applyFont="1" applyBorder="1" applyAlignment="1">
      <alignment horizontal="center" vertical="center" wrapText="1"/>
    </xf>
    <xf numFmtId="0" fontId="10" fillId="0" borderId="1" xfId="0" applyFont="1" applyBorder="1" applyAlignment="1">
      <alignment horizontal="left" vertical="center" wrapText="1" shrinkToFit="1"/>
    </xf>
    <xf numFmtId="6" fontId="10" fillId="0" borderId="1" xfId="0" applyNumberFormat="1" applyFont="1" applyBorder="1" applyAlignment="1">
      <alignment vertical="center" wrapText="1" shrinkToFit="1"/>
    </xf>
    <xf numFmtId="0" fontId="10" fillId="0" borderId="1" xfId="0" applyFont="1" applyBorder="1" applyAlignment="1">
      <alignment vertical="center" wrapText="1" shrinkToFit="1"/>
    </xf>
    <xf numFmtId="164" fontId="10" fillId="0" borderId="1" xfId="0" applyNumberFormat="1" applyFont="1" applyBorder="1" applyAlignment="1">
      <alignment horizontal="center" vertical="center" wrapText="1" shrinkToFit="1"/>
    </xf>
    <xf numFmtId="164" fontId="10" fillId="0" borderId="8" xfId="0" applyNumberFormat="1" applyFont="1" applyBorder="1" applyAlignment="1">
      <alignment horizontal="center" vertical="center" wrapText="1" shrinkToFit="1"/>
    </xf>
    <xf numFmtId="0" fontId="10" fillId="0" borderId="10" xfId="0" applyFont="1" applyBorder="1" applyAlignment="1">
      <alignment vertical="center"/>
    </xf>
    <xf numFmtId="0" fontId="10" fillId="0" borderId="10" xfId="0" applyFont="1" applyBorder="1" applyAlignment="1">
      <alignment vertical="center" wrapText="1"/>
    </xf>
    <xf numFmtId="164" fontId="10" fillId="0" borderId="10" xfId="0" applyNumberFormat="1" applyFont="1" applyBorder="1" applyAlignment="1">
      <alignment horizontal="center" vertical="center" wrapText="1"/>
    </xf>
    <xf numFmtId="164" fontId="10" fillId="0" borderId="11" xfId="0" applyNumberFormat="1" applyFont="1" applyBorder="1" applyAlignment="1">
      <alignment horizontal="center" vertical="center" wrapText="1"/>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3" fillId="0" borderId="0" xfId="0" applyFont="1"/>
    <xf numFmtId="0" fontId="15" fillId="0" borderId="0" xfId="0" applyFont="1" applyProtection="1">
      <protection hidden="1"/>
    </xf>
    <xf numFmtId="0" fontId="1" fillId="0" borderId="0" xfId="0" applyFont="1" applyFill="1" applyBorder="1" applyProtection="1">
      <protection hidden="1"/>
    </xf>
    <xf numFmtId="0" fontId="1" fillId="0" borderId="0" xfId="0" applyFont="1" applyBorder="1" applyProtection="1">
      <protection hidden="1"/>
    </xf>
    <xf numFmtId="0" fontId="1" fillId="6" borderId="0" xfId="0" applyFont="1" applyFill="1" applyBorder="1" applyProtection="1">
      <protection hidden="1"/>
    </xf>
    <xf numFmtId="0" fontId="1" fillId="6" borderId="0" xfId="0" applyFont="1" applyFill="1" applyBorder="1" applyAlignment="1" applyProtection="1">
      <alignment vertical="center"/>
      <protection hidden="1"/>
    </xf>
    <xf numFmtId="164" fontId="1" fillId="6" borderId="0" xfId="0" applyNumberFormat="1" applyFont="1" applyFill="1" applyBorder="1" applyAlignment="1" applyProtection="1">
      <alignment horizontal="right" vertical="center"/>
      <protection hidden="1"/>
    </xf>
    <xf numFmtId="0" fontId="1" fillId="5" borderId="22" xfId="0" applyFont="1" applyFill="1" applyBorder="1" applyAlignment="1" applyProtection="1">
      <alignment horizontal="center" vertical="center"/>
      <protection hidden="1"/>
    </xf>
    <xf numFmtId="0" fontId="1" fillId="5" borderId="22" xfId="0" applyFont="1" applyFill="1" applyBorder="1" applyAlignment="1" applyProtection="1">
      <alignment horizontal="center" vertical="center" wrapText="1"/>
      <protection hidden="1"/>
    </xf>
    <xf numFmtId="0" fontId="0" fillId="8" borderId="34" xfId="0" applyFont="1" applyFill="1" applyBorder="1" applyProtection="1">
      <protection hidden="1"/>
    </xf>
    <xf numFmtId="0" fontId="0" fillId="4" borderId="34" xfId="0" applyFont="1" applyFill="1" applyBorder="1" applyAlignment="1" applyProtection="1">
      <alignment horizontal="center"/>
      <protection hidden="1"/>
    </xf>
    <xf numFmtId="164" fontId="0" fillId="4" borderId="34" xfId="0" applyNumberFormat="1" applyFont="1" applyFill="1" applyBorder="1" applyProtection="1">
      <protection hidden="1"/>
    </xf>
    <xf numFmtId="0" fontId="0" fillId="8" borderId="35" xfId="0" applyFont="1" applyFill="1" applyBorder="1" applyProtection="1">
      <protection hidden="1"/>
    </xf>
    <xf numFmtId="164" fontId="0" fillId="4" borderId="35" xfId="0" applyNumberFormat="1" applyFont="1" applyFill="1" applyBorder="1" applyProtection="1">
      <protection hidden="1"/>
    </xf>
    <xf numFmtId="0" fontId="0" fillId="4" borderId="35" xfId="0" applyFont="1" applyFill="1" applyBorder="1" applyAlignment="1" applyProtection="1">
      <alignment horizontal="center"/>
      <protection hidden="1"/>
    </xf>
    <xf numFmtId="0" fontId="0" fillId="4" borderId="35" xfId="0" applyFont="1" applyFill="1" applyBorder="1" applyProtection="1">
      <protection hidden="1"/>
    </xf>
    <xf numFmtId="0" fontId="0" fillId="4" borderId="36" xfId="0" applyFont="1" applyFill="1" applyBorder="1" applyProtection="1">
      <protection hidden="1"/>
    </xf>
    <xf numFmtId="164" fontId="0" fillId="4" borderId="36" xfId="0" applyNumberFormat="1" applyFont="1" applyFill="1" applyBorder="1" applyAlignment="1" applyProtection="1">
      <alignment horizontal="right" vertical="center"/>
      <protection hidden="1"/>
    </xf>
    <xf numFmtId="0" fontId="0" fillId="8" borderId="36" xfId="0" applyFont="1" applyFill="1" applyBorder="1" applyAlignment="1" applyProtection="1">
      <protection hidden="1"/>
    </xf>
    <xf numFmtId="0" fontId="9" fillId="8" borderId="22" xfId="0" applyFont="1" applyFill="1" applyBorder="1" applyAlignment="1" applyProtection="1">
      <alignment horizontal="left" vertical="center"/>
      <protection hidden="1"/>
    </xf>
    <xf numFmtId="0" fontId="9" fillId="8" borderId="22" xfId="0" applyFont="1" applyFill="1" applyBorder="1" applyProtection="1">
      <protection hidden="1"/>
    </xf>
    <xf numFmtId="0" fontId="9" fillId="4" borderId="22" xfId="0" applyFont="1" applyFill="1" applyBorder="1" applyProtection="1">
      <protection hidden="1"/>
    </xf>
    <xf numFmtId="0" fontId="9" fillId="4" borderId="22" xfId="0" applyFont="1" applyFill="1" applyBorder="1" applyAlignment="1" applyProtection="1">
      <alignment vertical="center"/>
      <protection hidden="1"/>
    </xf>
    <xf numFmtId="164" fontId="9" fillId="4" borderId="22" xfId="0" applyNumberFormat="1" applyFont="1" applyFill="1" applyBorder="1" applyAlignment="1" applyProtection="1">
      <alignment horizontal="center" vertical="center"/>
      <protection hidden="1"/>
    </xf>
    <xf numFmtId="164" fontId="0" fillId="4" borderId="35" xfId="2" applyNumberFormat="1" applyFont="1" applyFill="1" applyBorder="1" applyAlignment="1" applyProtection="1">
      <alignment horizontal="right"/>
      <protection hidden="1"/>
    </xf>
    <xf numFmtId="164" fontId="0" fillId="4" borderId="35" xfId="0" applyNumberFormat="1" applyFont="1" applyFill="1" applyBorder="1" applyAlignment="1" applyProtection="1">
      <alignment horizontal="right"/>
      <protection hidden="1"/>
    </xf>
    <xf numFmtId="0" fontId="17" fillId="0" borderId="0" xfId="0" applyFont="1" applyAlignment="1">
      <alignment vertical="center"/>
    </xf>
    <xf numFmtId="0" fontId="0" fillId="8" borderId="35" xfId="0" applyFont="1" applyFill="1" applyBorder="1" applyAlignment="1" applyProtection="1">
      <protection hidden="1"/>
    </xf>
    <xf numFmtId="9" fontId="20" fillId="7" borderId="36" xfId="0" applyNumberFormat="1" applyFont="1" applyFill="1" applyBorder="1" applyAlignment="1" applyProtection="1">
      <alignment horizontal="center" vertical="center"/>
      <protection locked="0"/>
    </xf>
    <xf numFmtId="0" fontId="16" fillId="0" borderId="0" xfId="0" applyFont="1" applyProtection="1">
      <protection hidden="1"/>
    </xf>
    <xf numFmtId="0" fontId="1" fillId="5" borderId="31" xfId="0" applyFont="1" applyFill="1" applyBorder="1" applyAlignment="1" applyProtection="1">
      <alignment horizontal="center" vertical="center" wrapText="1"/>
      <protection hidden="1"/>
    </xf>
    <xf numFmtId="0" fontId="1" fillId="5" borderId="32" xfId="0" applyFont="1" applyFill="1" applyBorder="1" applyAlignment="1" applyProtection="1">
      <alignment horizontal="center" vertical="center"/>
      <protection hidden="1"/>
    </xf>
    <xf numFmtId="0" fontId="1" fillId="5" borderId="32" xfId="0" applyFont="1" applyFill="1" applyBorder="1" applyAlignment="1" applyProtection="1">
      <alignment horizontal="center" vertical="center" wrapText="1"/>
      <protection hidden="1"/>
    </xf>
    <xf numFmtId="0" fontId="1" fillId="5" borderId="33" xfId="0" applyFont="1" applyFill="1" applyBorder="1" applyAlignment="1" applyProtection="1">
      <alignment horizontal="center" vertical="center" wrapText="1"/>
      <protection hidden="1"/>
    </xf>
    <xf numFmtId="164" fontId="0" fillId="4" borderId="37" xfId="0" applyNumberFormat="1" applyFont="1" applyFill="1" applyBorder="1" applyAlignment="1" applyProtection="1">
      <alignment horizontal="center" vertical="center"/>
      <protection hidden="1"/>
    </xf>
    <xf numFmtId="0" fontId="0" fillId="8" borderId="24" xfId="0" applyFill="1" applyBorder="1" applyAlignment="1" applyProtection="1">
      <alignment horizontal="left" vertical="center"/>
      <protection hidden="1"/>
    </xf>
    <xf numFmtId="164" fontId="0" fillId="4" borderId="35" xfId="0" applyNumberFormat="1" applyFont="1" applyFill="1" applyBorder="1" applyAlignment="1" applyProtection="1">
      <alignment horizontal="center" vertical="center"/>
      <protection hidden="1"/>
    </xf>
    <xf numFmtId="164" fontId="0" fillId="0" borderId="0" xfId="0" applyNumberFormat="1" applyProtection="1">
      <protection hidden="1"/>
    </xf>
    <xf numFmtId="0" fontId="0" fillId="8" borderId="24" xfId="0" applyFill="1" applyBorder="1" applyAlignment="1" applyProtection="1">
      <alignment horizontal="left" vertical="center" wrapText="1"/>
      <protection hidden="1"/>
    </xf>
    <xf numFmtId="164" fontId="0" fillId="4" borderId="36" xfId="0" applyNumberFormat="1" applyFont="1" applyFill="1" applyBorder="1" applyAlignment="1" applyProtection="1">
      <alignment horizontal="center" vertical="center"/>
      <protection hidden="1"/>
    </xf>
    <xf numFmtId="0" fontId="18" fillId="0" borderId="0" xfId="0" applyFont="1" applyAlignment="1" applyProtection="1">
      <alignment vertical="center" wrapText="1"/>
      <protection hidden="1"/>
    </xf>
    <xf numFmtId="3" fontId="0" fillId="4" borderId="35" xfId="0" applyNumberFormat="1" applyFill="1" applyBorder="1" applyAlignment="1" applyProtection="1">
      <alignment horizontal="center" vertical="center"/>
      <protection hidden="1"/>
    </xf>
    <xf numFmtId="0" fontId="0" fillId="8" borderId="24" xfId="0" applyFill="1" applyBorder="1" applyAlignment="1" applyProtection="1">
      <alignment horizontal="left"/>
      <protection hidden="1"/>
    </xf>
    <xf numFmtId="164" fontId="0" fillId="4" borderId="38" xfId="0" applyNumberFormat="1" applyFill="1" applyBorder="1" applyAlignment="1" applyProtection="1">
      <alignment horizontal="center" vertical="center"/>
      <protection hidden="1"/>
    </xf>
    <xf numFmtId="164" fontId="0" fillId="4" borderId="34" xfId="0" applyNumberFormat="1" applyFill="1" applyBorder="1" applyAlignment="1" applyProtection="1">
      <alignment horizontal="center" vertical="center"/>
      <protection hidden="1"/>
    </xf>
    <xf numFmtId="0" fontId="0" fillId="8" borderId="39" xfId="0" applyFill="1" applyBorder="1" applyAlignment="1" applyProtection="1">
      <alignment horizontal="left" vertical="center"/>
      <protection hidden="1"/>
    </xf>
    <xf numFmtId="0" fontId="0" fillId="8" borderId="23" xfId="0" applyFill="1" applyBorder="1" applyAlignment="1" applyProtection="1">
      <alignment horizontal="left" vertical="center" wrapText="1"/>
      <protection hidden="1"/>
    </xf>
    <xf numFmtId="2" fontId="0" fillId="4" borderId="23" xfId="0" applyNumberFormat="1" applyFill="1" applyBorder="1" applyAlignment="1" applyProtection="1">
      <alignment horizontal="center" vertical="center"/>
      <protection hidden="1"/>
    </xf>
    <xf numFmtId="2" fontId="0" fillId="4" borderId="40" xfId="0" applyNumberFormat="1" applyFill="1" applyBorder="1" applyAlignment="1" applyProtection="1">
      <alignment horizontal="center" vertical="center"/>
      <protection hidden="1"/>
    </xf>
    <xf numFmtId="2" fontId="0" fillId="4" borderId="41" xfId="0" applyNumberFormat="1" applyFill="1" applyBorder="1" applyAlignment="1" applyProtection="1">
      <alignment horizontal="center" vertical="center"/>
      <protection hidden="1"/>
    </xf>
    <xf numFmtId="2" fontId="21" fillId="4" borderId="39" xfId="0" applyNumberFormat="1" applyFont="1" applyFill="1" applyBorder="1" applyAlignment="1" applyProtection="1">
      <alignment horizontal="left" vertical="center" wrapText="1"/>
      <protection hidden="1"/>
    </xf>
    <xf numFmtId="2" fontId="21" fillId="4" borderId="50" xfId="0" applyNumberFormat="1" applyFont="1" applyFill="1" applyBorder="1" applyAlignment="1" applyProtection="1">
      <alignment horizontal="left" vertical="center" wrapText="1"/>
      <protection hidden="1"/>
    </xf>
    <xf numFmtId="2" fontId="21" fillId="4" borderId="51" xfId="0" applyNumberFormat="1" applyFont="1" applyFill="1" applyBorder="1" applyAlignment="1" applyProtection="1">
      <alignment horizontal="left" vertical="center" wrapText="1"/>
      <protection hidden="1"/>
    </xf>
    <xf numFmtId="2" fontId="1" fillId="7" borderId="44" xfId="0" applyNumberFormat="1" applyFont="1" applyFill="1" applyBorder="1" applyAlignment="1" applyProtection="1">
      <alignment horizontal="left" vertical="center" wrapText="1"/>
      <protection hidden="1"/>
    </xf>
    <xf numFmtId="2" fontId="1" fillId="7" borderId="45" xfId="0" applyNumberFormat="1" applyFont="1" applyFill="1" applyBorder="1" applyAlignment="1" applyProtection="1">
      <alignment horizontal="left" vertical="center" wrapText="1"/>
      <protection hidden="1"/>
    </xf>
    <xf numFmtId="2" fontId="1" fillId="7" borderId="46" xfId="0" applyNumberFormat="1" applyFont="1" applyFill="1" applyBorder="1" applyAlignment="1" applyProtection="1">
      <alignment horizontal="left" vertical="center" wrapText="1"/>
      <protection hidden="1"/>
    </xf>
    <xf numFmtId="2" fontId="21" fillId="4" borderId="47" xfId="0" applyNumberFormat="1" applyFont="1" applyFill="1" applyBorder="1" applyAlignment="1" applyProtection="1">
      <alignment horizontal="left" vertical="center" wrapText="1"/>
      <protection hidden="1"/>
    </xf>
    <xf numFmtId="2" fontId="21" fillId="4" borderId="48" xfId="0" applyNumberFormat="1" applyFont="1" applyFill="1" applyBorder="1" applyAlignment="1" applyProtection="1">
      <alignment horizontal="left" vertical="center" wrapText="1"/>
      <protection hidden="1"/>
    </xf>
    <xf numFmtId="2" fontId="21" fillId="4" borderId="49" xfId="0" applyNumberFormat="1" applyFont="1" applyFill="1" applyBorder="1" applyAlignment="1" applyProtection="1">
      <alignment horizontal="left" vertical="center" wrapText="1"/>
      <protection hidden="1"/>
    </xf>
    <xf numFmtId="0" fontId="19" fillId="7" borderId="31" xfId="0" applyFont="1" applyFill="1" applyBorder="1" applyAlignment="1" applyProtection="1">
      <alignment horizontal="center" vertical="center" wrapText="1"/>
      <protection locked="0"/>
    </xf>
    <xf numFmtId="0" fontId="19" fillId="7" borderId="30" xfId="0" applyFont="1" applyFill="1" applyBorder="1" applyAlignment="1" applyProtection="1">
      <alignment horizontal="center" vertical="center" wrapText="1"/>
      <protection locked="0"/>
    </xf>
    <xf numFmtId="164" fontId="21" fillId="4" borderId="23" xfId="0" applyNumberFormat="1" applyFont="1" applyFill="1" applyBorder="1" applyAlignment="1" applyProtection="1">
      <alignment horizontal="left" vertical="center" wrapText="1"/>
      <protection hidden="1"/>
    </xf>
    <xf numFmtId="164" fontId="21" fillId="4" borderId="40" xfId="0" applyNumberFormat="1" applyFont="1" applyFill="1" applyBorder="1" applyAlignment="1" applyProtection="1">
      <alignment horizontal="left" vertical="center" wrapText="1"/>
      <protection hidden="1"/>
    </xf>
    <xf numFmtId="164" fontId="21" fillId="4" borderId="41" xfId="0" applyNumberFormat="1" applyFont="1" applyFill="1" applyBorder="1" applyAlignment="1" applyProtection="1">
      <alignment horizontal="left" vertical="center" wrapText="1"/>
      <protection hidden="1"/>
    </xf>
    <xf numFmtId="0" fontId="21" fillId="4" borderId="24" xfId="0" applyFont="1" applyFill="1" applyBorder="1" applyAlignment="1" applyProtection="1">
      <alignment horizontal="left" vertical="center" wrapText="1"/>
      <protection hidden="1"/>
    </xf>
    <xf numFmtId="0" fontId="21" fillId="4" borderId="42" xfId="0" applyFont="1" applyFill="1" applyBorder="1" applyAlignment="1" applyProtection="1">
      <alignment horizontal="left" vertical="center" wrapText="1"/>
      <protection hidden="1"/>
    </xf>
    <xf numFmtId="0" fontId="21" fillId="4" borderId="43" xfId="0" applyFont="1" applyFill="1" applyBorder="1" applyAlignment="1" applyProtection="1">
      <alignment horizontal="left" vertical="center" wrapText="1"/>
      <protection hidden="1"/>
    </xf>
    <xf numFmtId="0" fontId="19" fillId="7" borderId="26" xfId="0" applyFont="1" applyFill="1" applyBorder="1" applyAlignment="1" applyProtection="1">
      <alignment horizontal="center" vertical="center"/>
      <protection locked="0"/>
    </xf>
    <xf numFmtId="0" fontId="19" fillId="7" borderId="29" xfId="0" applyFont="1" applyFill="1" applyBorder="1" applyAlignment="1" applyProtection="1">
      <alignment horizontal="center" vertical="center"/>
      <protection locked="0"/>
    </xf>
    <xf numFmtId="0" fontId="19" fillId="7" borderId="32" xfId="0" applyFont="1" applyFill="1" applyBorder="1" applyAlignment="1" applyProtection="1">
      <alignment horizontal="left" vertical="center" wrapText="1"/>
      <protection locked="0"/>
    </xf>
    <xf numFmtId="0" fontId="19" fillId="7" borderId="28" xfId="0" applyFont="1" applyFill="1" applyBorder="1" applyAlignment="1" applyProtection="1">
      <alignment horizontal="left" vertical="center" wrapText="1"/>
      <protection locked="0"/>
    </xf>
    <xf numFmtId="0" fontId="19" fillId="7" borderId="25" xfId="0" applyFont="1" applyFill="1" applyBorder="1" applyAlignment="1" applyProtection="1">
      <alignment horizontal="center" vertical="center"/>
      <protection locked="0"/>
    </xf>
    <xf numFmtId="0" fontId="19" fillId="7" borderId="27" xfId="0" applyFont="1" applyFill="1" applyBorder="1" applyAlignment="1" applyProtection="1">
      <alignment horizontal="center" vertical="center"/>
      <protection locked="0"/>
    </xf>
    <xf numFmtId="0" fontId="19" fillId="7" borderId="32" xfId="0" applyFont="1" applyFill="1" applyBorder="1" applyAlignment="1" applyProtection="1">
      <alignment horizontal="center" vertical="center" wrapText="1"/>
      <protection locked="0"/>
    </xf>
    <xf numFmtId="0" fontId="19" fillId="7" borderId="28" xfId="0" applyFont="1" applyFill="1" applyBorder="1" applyAlignment="1" applyProtection="1">
      <alignment horizontal="center" vertical="center" wrapText="1"/>
      <protection locked="0"/>
    </xf>
    <xf numFmtId="0" fontId="10" fillId="0" borderId="1" xfId="0" applyFont="1" applyBorder="1" applyAlignment="1">
      <alignment vertical="center" wrapText="1"/>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9" xfId="0" applyFont="1" applyFill="1" applyBorder="1" applyAlignment="1">
      <alignment horizontal="center" vertical="center"/>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23" fillId="0" borderId="0" xfId="0" applyFont="1" applyProtection="1">
      <protection hidden="1"/>
    </xf>
    <xf numFmtId="0" fontId="23" fillId="0" borderId="0" xfId="0" applyFont="1" applyProtection="1">
      <protection locked="0"/>
    </xf>
    <xf numFmtId="0" fontId="24" fillId="0" borderId="0" xfId="0" applyFont="1" applyProtection="1">
      <protection hidden="1"/>
    </xf>
    <xf numFmtId="0" fontId="25" fillId="0" borderId="0" xfId="0" applyFont="1" applyProtection="1">
      <protection hidden="1"/>
    </xf>
    <xf numFmtId="0" fontId="26" fillId="0" borderId="0" xfId="0" applyFont="1" applyAlignment="1" applyProtection="1">
      <alignment vertical="center" wrapText="1"/>
      <protection hidden="1"/>
    </xf>
    <xf numFmtId="164" fontId="23" fillId="0" borderId="0" xfId="0" applyNumberFormat="1" applyFont="1" applyProtection="1">
      <protection hidden="1"/>
    </xf>
    <xf numFmtId="164" fontId="23" fillId="0" borderId="0" xfId="0" applyNumberFormat="1" applyFont="1" applyProtection="1">
      <protection locked="0"/>
    </xf>
    <xf numFmtId="0" fontId="27" fillId="0" borderId="0" xfId="0" applyFont="1" applyProtection="1">
      <protection locked="0"/>
    </xf>
    <xf numFmtId="1" fontId="22" fillId="0" borderId="0" xfId="0" applyNumberFormat="1" applyFont="1"/>
    <xf numFmtId="164" fontId="28" fillId="4" borderId="36" xfId="0" applyNumberFormat="1" applyFont="1" applyFill="1" applyBorder="1" applyAlignment="1" applyProtection="1">
      <alignment horizontal="right" vertical="center"/>
      <protection hidden="1"/>
    </xf>
    <xf numFmtId="1" fontId="20" fillId="7" borderId="36" xfId="0" applyNumberFormat="1" applyFont="1" applyFill="1" applyBorder="1" applyAlignment="1" applyProtection="1">
      <alignment horizontal="center" vertical="center"/>
      <protection locked="0"/>
    </xf>
    <xf numFmtId="2" fontId="0" fillId="0" borderId="0" xfId="0" applyNumberFormat="1" applyProtection="1">
      <protection hidden="1"/>
    </xf>
    <xf numFmtId="164" fontId="0" fillId="4" borderId="34" xfId="0" applyNumberFormat="1" applyFont="1" applyFill="1" applyBorder="1" applyAlignment="1" applyProtection="1">
      <alignment horizontal="right"/>
      <protection hidden="1"/>
    </xf>
  </cellXfs>
  <cellStyles count="3">
    <cellStyle name="Hypertextový odkaz" xfId="1" builtinId="8"/>
    <cellStyle name="Měna" xfId="2"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361950</xdr:colOff>
      <xdr:row>5</xdr:row>
      <xdr:rowOff>19685</xdr:rowOff>
    </xdr:to>
    <xdr:pic>
      <xdr:nvPicPr>
        <xdr:cNvPr id="2" name="Obrázek 1" descr="V:\PUBLICITA\OBDOBÍ _2014+\VIZUALNI_IDENTITA\logo\OPZ_CB_cern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67025" cy="591185"/>
        </a:xfrm>
        <a:prstGeom prst="rect">
          <a:avLst/>
        </a:prstGeom>
        <a:noFill/>
        <a:ln>
          <a:noFill/>
        </a:ln>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pír">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Z383"/>
  <sheetViews>
    <sheetView showGridLines="0" tabSelected="1" zoomScale="85" zoomScaleNormal="85" workbookViewId="0">
      <selection activeCell="E3" sqref="E3:E4"/>
    </sheetView>
  </sheetViews>
  <sheetFormatPr defaultColWidth="9.140625" defaultRowHeight="15" x14ac:dyDescent="0.25"/>
  <cols>
    <col min="1" max="1" width="7" style="23" customWidth="1"/>
    <col min="2" max="2" width="11.85546875" style="23" customWidth="1"/>
    <col min="3" max="3" width="51.5703125" style="23" customWidth="1"/>
    <col min="4" max="4" width="21.85546875" style="23" customWidth="1"/>
    <col min="5" max="5" width="21.5703125" style="23" customWidth="1"/>
    <col min="6" max="6" width="13" style="23" customWidth="1"/>
    <col min="7" max="8" width="15.7109375" style="23" customWidth="1"/>
    <col min="9" max="9" width="13.7109375" style="23" customWidth="1"/>
    <col min="10" max="16384" width="9.140625" style="23"/>
  </cols>
  <sheetData>
    <row r="1" spans="1:26" ht="19.5" thickBot="1" x14ac:dyDescent="0.35">
      <c r="B1" s="50" t="s">
        <v>130</v>
      </c>
      <c r="C1" s="78"/>
      <c r="D1" s="25"/>
      <c r="E1" s="25"/>
      <c r="F1" s="25"/>
      <c r="G1" s="25"/>
      <c r="H1" s="25"/>
      <c r="I1" s="25"/>
      <c r="J1" s="25"/>
      <c r="K1" s="25"/>
    </row>
    <row r="2" spans="1:26" ht="60.75" customHeight="1" thickTop="1" thickBot="1" x14ac:dyDescent="0.3">
      <c r="A2" s="25"/>
      <c r="B2" s="79" t="s">
        <v>127</v>
      </c>
      <c r="C2" s="80" t="s">
        <v>126</v>
      </c>
      <c r="D2" s="81" t="s">
        <v>125</v>
      </c>
      <c r="E2" s="81" t="s">
        <v>124</v>
      </c>
      <c r="F2" s="81" t="s">
        <v>98</v>
      </c>
      <c r="G2" s="81" t="s">
        <v>99</v>
      </c>
      <c r="H2" s="82" t="s">
        <v>100</v>
      </c>
      <c r="I2" s="136"/>
      <c r="J2" s="136"/>
      <c r="K2" s="136"/>
      <c r="L2" s="137"/>
      <c r="M2" s="137"/>
      <c r="N2" s="137"/>
      <c r="O2" s="137"/>
      <c r="P2" s="137"/>
      <c r="Q2" s="137"/>
      <c r="R2" s="137"/>
      <c r="S2" s="137"/>
      <c r="T2" s="137"/>
      <c r="U2" s="137"/>
      <c r="V2" s="137"/>
      <c r="W2" s="137"/>
      <c r="X2" s="137"/>
      <c r="Y2" s="137"/>
      <c r="Z2" s="137"/>
    </row>
    <row r="3" spans="1:26" ht="15.75" customHeight="1" thickTop="1" x14ac:dyDescent="0.25">
      <c r="A3" s="25"/>
      <c r="B3" s="108" t="s">
        <v>82</v>
      </c>
      <c r="C3" s="118" t="s">
        <v>136</v>
      </c>
      <c r="D3" s="120"/>
      <c r="E3" s="122"/>
      <c r="F3" s="120"/>
      <c r="G3" s="120"/>
      <c r="H3" s="116"/>
      <c r="I3" s="137"/>
      <c r="J3" s="137"/>
      <c r="K3" s="137"/>
      <c r="L3" s="137"/>
      <c r="M3" s="137"/>
      <c r="N3" s="137"/>
      <c r="O3" s="137"/>
      <c r="P3" s="137"/>
      <c r="Q3" s="137"/>
      <c r="R3" s="137"/>
      <c r="S3" s="137"/>
      <c r="T3" s="137"/>
      <c r="U3" s="137"/>
      <c r="V3" s="137"/>
      <c r="W3" s="137"/>
      <c r="X3" s="137"/>
      <c r="Y3" s="137"/>
      <c r="Z3" s="137"/>
    </row>
    <row r="4" spans="1:26" ht="80.25" customHeight="1" thickBot="1" x14ac:dyDescent="0.3">
      <c r="A4" s="25"/>
      <c r="B4" s="109"/>
      <c r="C4" s="119"/>
      <c r="D4" s="121"/>
      <c r="E4" s="123"/>
      <c r="F4" s="121"/>
      <c r="G4" s="121"/>
      <c r="H4" s="117"/>
      <c r="I4" s="137"/>
      <c r="J4" s="137"/>
      <c r="K4" s="137"/>
      <c r="L4" s="137"/>
      <c r="M4" s="137"/>
      <c r="N4" s="137"/>
      <c r="O4" s="137"/>
      <c r="P4" s="137"/>
      <c r="Q4" s="137"/>
      <c r="R4" s="137"/>
      <c r="S4" s="137"/>
      <c r="T4" s="137"/>
      <c r="U4" s="137"/>
      <c r="V4" s="137"/>
      <c r="W4" s="137"/>
      <c r="X4" s="137"/>
      <c r="Y4" s="137"/>
      <c r="Z4" s="137"/>
    </row>
    <row r="5" spans="1:26" ht="8.25" customHeight="1" thickTop="1" x14ac:dyDescent="0.25">
      <c r="A5" s="25"/>
      <c r="B5" s="25"/>
      <c r="C5" s="25"/>
      <c r="D5" s="25"/>
      <c r="E5" s="25"/>
      <c r="F5" s="25"/>
      <c r="G5" s="25"/>
      <c r="H5" s="25"/>
      <c r="I5" s="136"/>
      <c r="J5" s="136"/>
      <c r="K5" s="136"/>
      <c r="L5" s="137"/>
      <c r="M5" s="137"/>
      <c r="N5" s="137"/>
      <c r="O5" s="137"/>
      <c r="P5" s="137"/>
      <c r="Q5" s="137"/>
      <c r="R5" s="137"/>
      <c r="S5" s="137"/>
      <c r="T5" s="137"/>
      <c r="U5" s="137"/>
      <c r="V5" s="137"/>
      <c r="W5" s="137"/>
      <c r="X5" s="137"/>
      <c r="Y5" s="137"/>
      <c r="Z5" s="137"/>
    </row>
    <row r="6" spans="1:26" ht="7.5" customHeight="1" x14ac:dyDescent="0.25">
      <c r="A6" s="25"/>
      <c r="B6" s="25"/>
      <c r="C6" s="25"/>
      <c r="D6" s="25"/>
      <c r="E6" s="25"/>
      <c r="F6" s="25"/>
      <c r="G6" s="25"/>
      <c r="H6" s="25"/>
      <c r="I6" s="136"/>
      <c r="J6" s="136"/>
      <c r="K6" s="136"/>
      <c r="L6" s="137"/>
      <c r="M6" s="137"/>
      <c r="N6" s="137"/>
      <c r="O6" s="137"/>
      <c r="P6" s="137"/>
      <c r="Q6" s="137"/>
      <c r="R6" s="137"/>
      <c r="S6" s="137"/>
      <c r="T6" s="137"/>
      <c r="U6" s="137"/>
      <c r="V6" s="137"/>
      <c r="W6" s="137"/>
      <c r="X6" s="137"/>
      <c r="Y6" s="137"/>
      <c r="Z6" s="137"/>
    </row>
    <row r="7" spans="1:26" ht="6.75" customHeight="1" x14ac:dyDescent="0.25">
      <c r="A7" s="25"/>
      <c r="B7" s="25"/>
      <c r="C7" s="25"/>
      <c r="D7" s="25"/>
      <c r="E7" s="25"/>
      <c r="F7" s="25"/>
      <c r="G7" s="25"/>
      <c r="H7" s="25"/>
      <c r="I7" s="136"/>
      <c r="J7" s="136"/>
      <c r="K7" s="136"/>
      <c r="L7" s="137"/>
      <c r="M7" s="137"/>
      <c r="N7" s="137"/>
      <c r="O7" s="137"/>
      <c r="P7" s="137"/>
      <c r="Q7" s="137"/>
      <c r="R7" s="137"/>
      <c r="S7" s="137"/>
      <c r="T7" s="137"/>
      <c r="U7" s="137"/>
      <c r="V7" s="137"/>
      <c r="W7" s="137"/>
      <c r="X7" s="137"/>
      <c r="Y7" s="137"/>
      <c r="Z7" s="137"/>
    </row>
    <row r="8" spans="1:26" ht="18.75" x14ac:dyDescent="0.3">
      <c r="A8" s="25"/>
      <c r="B8" s="25"/>
      <c r="C8" s="50" t="s">
        <v>114</v>
      </c>
      <c r="D8" s="25"/>
      <c r="E8" s="25"/>
      <c r="F8" s="25"/>
      <c r="G8" s="25"/>
      <c r="H8" s="25"/>
      <c r="I8" s="136"/>
      <c r="J8" s="136"/>
      <c r="K8" s="136"/>
      <c r="L8" s="137"/>
      <c r="M8" s="137"/>
      <c r="N8" s="137"/>
      <c r="O8" s="137"/>
      <c r="P8" s="137"/>
      <c r="Q8" s="137"/>
      <c r="R8" s="137"/>
      <c r="S8" s="137"/>
      <c r="T8" s="137"/>
      <c r="U8" s="137"/>
      <c r="V8" s="137"/>
      <c r="W8" s="137"/>
      <c r="X8" s="137"/>
      <c r="Y8" s="137"/>
      <c r="Z8" s="137"/>
    </row>
    <row r="9" spans="1:26" ht="6" customHeight="1" thickBot="1" x14ac:dyDescent="0.3">
      <c r="A9" s="25"/>
      <c r="B9" s="25"/>
      <c r="C9" s="25"/>
      <c r="D9" s="25"/>
      <c r="E9" s="25"/>
      <c r="F9" s="25"/>
      <c r="G9" s="25"/>
      <c r="H9" s="25"/>
      <c r="I9" s="136"/>
      <c r="J9" s="136"/>
      <c r="K9" s="136"/>
      <c r="L9" s="137"/>
      <c r="M9" s="137"/>
      <c r="N9" s="137"/>
      <c r="O9" s="137"/>
      <c r="P9" s="137"/>
      <c r="Q9" s="137"/>
      <c r="R9" s="137"/>
      <c r="S9" s="137"/>
      <c r="T9" s="137"/>
      <c r="U9" s="137"/>
      <c r="V9" s="137"/>
      <c r="W9" s="137"/>
      <c r="X9" s="137"/>
      <c r="Y9" s="137"/>
      <c r="Z9" s="137"/>
    </row>
    <row r="10" spans="1:26" ht="31.5" thickTop="1" thickBot="1" x14ac:dyDescent="0.3">
      <c r="A10" s="25"/>
      <c r="B10" s="25"/>
      <c r="C10" s="56" t="s">
        <v>37</v>
      </c>
      <c r="D10" s="57" t="s">
        <v>59</v>
      </c>
      <c r="E10" s="56" t="s">
        <v>60</v>
      </c>
      <c r="F10" s="57" t="s">
        <v>61</v>
      </c>
      <c r="G10" s="56" t="s">
        <v>52</v>
      </c>
      <c r="H10" s="25"/>
      <c r="I10" s="136"/>
      <c r="J10" s="138"/>
      <c r="K10" s="136"/>
      <c r="L10" s="137"/>
      <c r="M10" s="137"/>
      <c r="N10" s="137"/>
      <c r="O10" s="137"/>
      <c r="P10" s="137"/>
      <c r="Q10" s="137"/>
      <c r="R10" s="137"/>
      <c r="S10" s="137"/>
      <c r="T10" s="137"/>
      <c r="U10" s="137"/>
      <c r="V10" s="137"/>
      <c r="W10" s="137"/>
      <c r="X10" s="137"/>
      <c r="Y10" s="137"/>
      <c r="Z10" s="137"/>
    </row>
    <row r="11" spans="1:26" ht="15.75" customHeight="1" thickTop="1" x14ac:dyDescent="0.35">
      <c r="A11" s="25"/>
      <c r="B11" s="25"/>
      <c r="C11" s="58" t="s">
        <v>128</v>
      </c>
      <c r="D11" s="58" t="s">
        <v>39</v>
      </c>
      <c r="E11" s="59" t="str">
        <f>IF($E$3&lt;&gt;"vybudování","0",IF($D$3="","",$D$3))</f>
        <v>0</v>
      </c>
      <c r="F11" s="148" t="str">
        <f>IF($E$11="0","0",IF($H$3="plátce",'přehled jednotek'!$I$2,'přehled jednotek'!$H$2))</f>
        <v>0</v>
      </c>
      <c r="G11" s="60">
        <f>IF($E$11="","",$E$11*$F$11)</f>
        <v>0</v>
      </c>
      <c r="H11" s="86"/>
      <c r="I11" s="139"/>
      <c r="J11" s="136"/>
      <c r="K11" s="136"/>
      <c r="L11" s="137"/>
      <c r="M11" s="137"/>
      <c r="N11" s="137"/>
      <c r="O11" s="137"/>
      <c r="P11" s="137"/>
      <c r="Q11" s="137"/>
      <c r="R11" s="137"/>
      <c r="S11" s="137"/>
      <c r="T11" s="137"/>
      <c r="U11" s="137"/>
      <c r="V11" s="137"/>
      <c r="W11" s="137"/>
      <c r="X11" s="137"/>
      <c r="Y11" s="137"/>
      <c r="Z11" s="137"/>
    </row>
    <row r="12" spans="1:26" ht="15.75" customHeight="1" x14ac:dyDescent="0.25">
      <c r="A12" s="25"/>
      <c r="B12" s="25"/>
      <c r="C12" s="76" t="s">
        <v>129</v>
      </c>
      <c r="D12" s="61" t="s">
        <v>39</v>
      </c>
      <c r="E12" s="63" t="str">
        <f>IF($E$3&lt;&gt;"transformace","0",IF($D$3="","",$D$3))</f>
        <v>0</v>
      </c>
      <c r="F12" s="74" t="str">
        <f>IF($E$12="0","0",IF($H$3="plátce",'přehled jednotek'!$I$4,'přehled jednotek'!$H$4))</f>
        <v>0</v>
      </c>
      <c r="G12" s="62">
        <f>IF($E$12="","",$E$12*$F$12)</f>
        <v>0</v>
      </c>
      <c r="H12" s="25"/>
      <c r="I12" s="136"/>
      <c r="J12" s="136"/>
      <c r="K12" s="136"/>
      <c r="L12" s="137"/>
      <c r="M12" s="137"/>
      <c r="N12" s="137"/>
      <c r="O12" s="137"/>
      <c r="P12" s="137"/>
      <c r="Q12" s="137"/>
      <c r="R12" s="137"/>
      <c r="S12" s="137"/>
      <c r="T12" s="137"/>
      <c r="U12" s="137"/>
      <c r="V12" s="137"/>
      <c r="W12" s="137"/>
      <c r="X12" s="137"/>
      <c r="Y12" s="137"/>
      <c r="Z12" s="137"/>
    </row>
    <row r="13" spans="1:26" ht="15.75" customHeight="1" x14ac:dyDescent="0.25">
      <c r="A13" s="25"/>
      <c r="B13" s="25"/>
      <c r="C13" s="61" t="s">
        <v>42</v>
      </c>
      <c r="D13" s="61" t="s">
        <v>41</v>
      </c>
      <c r="E13" s="63" t="str">
        <f t="shared" ref="E13:E18" si="0">IF($D$3="","",75*$D$3)</f>
        <v/>
      </c>
      <c r="F13" s="62" t="str">
        <f>IF($E$13="","",IF($H$3="plátce",'přehled jednotek'!$I$6,'přehled jednotek'!$H$6))</f>
        <v/>
      </c>
      <c r="G13" s="62" t="str">
        <f>IF($E$13="","",$E$13*$F$13)</f>
        <v/>
      </c>
      <c r="H13" s="25"/>
      <c r="I13" s="136"/>
      <c r="J13" s="136"/>
      <c r="K13" s="136"/>
      <c r="L13" s="137"/>
      <c r="M13" s="137"/>
      <c r="N13" s="137"/>
      <c r="O13" s="137"/>
      <c r="P13" s="137"/>
      <c r="Q13" s="137"/>
      <c r="R13" s="137"/>
      <c r="S13" s="137"/>
      <c r="T13" s="137"/>
      <c r="U13" s="137"/>
      <c r="V13" s="137"/>
      <c r="W13" s="137"/>
      <c r="X13" s="137"/>
      <c r="Y13" s="137"/>
      <c r="Z13" s="137"/>
    </row>
    <row r="14" spans="1:26" ht="15.75" customHeight="1" x14ac:dyDescent="0.25">
      <c r="A14" s="25"/>
      <c r="B14" s="25"/>
      <c r="C14" s="61" t="s">
        <v>43</v>
      </c>
      <c r="D14" s="61" t="s">
        <v>41</v>
      </c>
      <c r="E14" s="63" t="str">
        <f t="shared" si="0"/>
        <v/>
      </c>
      <c r="F14" s="62" t="str">
        <f>IF($E$14="","",IF($H$3="plátce",'přehled jednotek'!$I$6,'přehled jednotek'!$H$6))</f>
        <v/>
      </c>
      <c r="G14" s="62" t="str">
        <f>IF($E$14="","",$E$14*$F$14)</f>
        <v/>
      </c>
      <c r="H14" s="86"/>
      <c r="I14" s="136"/>
      <c r="J14" s="136"/>
      <c r="K14" s="136"/>
      <c r="L14" s="137"/>
      <c r="M14" s="137"/>
      <c r="N14" s="137"/>
      <c r="O14" s="137"/>
      <c r="P14" s="137"/>
      <c r="Q14" s="137"/>
      <c r="R14" s="137"/>
      <c r="S14" s="137"/>
      <c r="T14" s="137"/>
      <c r="U14" s="137"/>
      <c r="V14" s="137"/>
      <c r="W14" s="137"/>
      <c r="X14" s="137"/>
      <c r="Y14" s="137"/>
      <c r="Z14" s="137"/>
    </row>
    <row r="15" spans="1:26" ht="15.75" customHeight="1" x14ac:dyDescent="0.25">
      <c r="A15" s="25"/>
      <c r="B15" s="25"/>
      <c r="C15" s="61" t="s">
        <v>44</v>
      </c>
      <c r="D15" s="61" t="s">
        <v>41</v>
      </c>
      <c r="E15" s="63" t="str">
        <f t="shared" si="0"/>
        <v/>
      </c>
      <c r="F15" s="62" t="str">
        <f>IF($E$16="","",IF($H$3="plátce",'přehled jednotek'!$I$6,'přehled jednotek'!$H$6))</f>
        <v/>
      </c>
      <c r="G15" s="62" t="str">
        <f>IF($E$16="","",$E$16*$F$16)</f>
        <v/>
      </c>
      <c r="H15" s="25"/>
      <c r="I15" s="136"/>
      <c r="J15" s="136"/>
      <c r="K15" s="136"/>
      <c r="L15" s="137"/>
      <c r="M15" s="137"/>
      <c r="N15" s="137"/>
      <c r="O15" s="137"/>
      <c r="P15" s="137"/>
      <c r="Q15" s="137"/>
      <c r="R15" s="137"/>
      <c r="S15" s="137"/>
      <c r="T15" s="137"/>
      <c r="U15" s="137"/>
      <c r="V15" s="137"/>
      <c r="W15" s="137"/>
      <c r="X15" s="137"/>
      <c r="Y15" s="137"/>
      <c r="Z15" s="137"/>
    </row>
    <row r="16" spans="1:26" ht="15.75" customHeight="1" x14ac:dyDescent="0.25">
      <c r="A16" s="25"/>
      <c r="B16" s="25"/>
      <c r="C16" s="61" t="s">
        <v>45</v>
      </c>
      <c r="D16" s="61" t="s">
        <v>41</v>
      </c>
      <c r="E16" s="63" t="str">
        <f t="shared" si="0"/>
        <v/>
      </c>
      <c r="F16" s="62" t="str">
        <f>IF($E$18="","",IF($H$3="plátce",'přehled jednotek'!$I$6,'přehled jednotek'!$H$6))</f>
        <v/>
      </c>
      <c r="G16" s="62" t="str">
        <f>IF($E$18="","",$E$18*$F$18)</f>
        <v/>
      </c>
      <c r="H16" s="25"/>
      <c r="I16" s="136"/>
      <c r="J16" s="136"/>
      <c r="K16" s="136"/>
      <c r="L16" s="137"/>
      <c r="M16" s="137"/>
      <c r="N16" s="137"/>
      <c r="O16" s="137"/>
      <c r="P16" s="137"/>
      <c r="Q16" s="137"/>
      <c r="R16" s="137"/>
      <c r="S16" s="137"/>
      <c r="T16" s="137"/>
      <c r="U16" s="137"/>
      <c r="V16" s="137"/>
      <c r="W16" s="137"/>
      <c r="X16" s="137"/>
      <c r="Y16" s="137"/>
      <c r="Z16" s="137"/>
    </row>
    <row r="17" spans="1:26" ht="15.75" customHeight="1" x14ac:dyDescent="0.25">
      <c r="A17" s="25"/>
      <c r="B17" s="25"/>
      <c r="C17" s="61" t="s">
        <v>132</v>
      </c>
      <c r="D17" s="61" t="s">
        <v>41</v>
      </c>
      <c r="E17" s="63" t="str">
        <f t="shared" si="0"/>
        <v/>
      </c>
      <c r="F17" s="62" t="str">
        <f>IF($E$18="","",IF($H$3="plátce",'přehled jednotek'!$I$6,'přehled jednotek'!$H$6))</f>
        <v/>
      </c>
      <c r="G17" s="62" t="str">
        <f>IF($E$18="","",$E$18*$F$18)</f>
        <v/>
      </c>
      <c r="H17" s="25"/>
      <c r="I17" s="136"/>
      <c r="J17" s="136"/>
      <c r="K17" s="136"/>
      <c r="L17" s="137"/>
      <c r="M17" s="137"/>
      <c r="N17" s="137"/>
      <c r="O17" s="137"/>
      <c r="P17" s="137"/>
      <c r="Q17" s="137"/>
      <c r="R17" s="137"/>
      <c r="S17" s="137"/>
      <c r="T17" s="137"/>
      <c r="U17" s="137"/>
      <c r="V17" s="137"/>
      <c r="W17" s="137"/>
      <c r="X17" s="137"/>
      <c r="Y17" s="137"/>
      <c r="Z17" s="137"/>
    </row>
    <row r="18" spans="1:26" ht="15.75" customHeight="1" x14ac:dyDescent="0.25">
      <c r="A18" s="25"/>
      <c r="B18" s="25"/>
      <c r="C18" s="61" t="s">
        <v>133</v>
      </c>
      <c r="D18" s="61" t="s">
        <v>41</v>
      </c>
      <c r="E18" s="63" t="str">
        <f t="shared" si="0"/>
        <v/>
      </c>
      <c r="F18" s="62" t="str">
        <f>IF($E$18="","",IF($H$3="plátce",'přehled jednotek'!$I$6,'přehled jednotek'!$H$6))</f>
        <v/>
      </c>
      <c r="G18" s="62" t="str">
        <f>IF($E$18="","",$E$18*$F$18)</f>
        <v/>
      </c>
      <c r="H18" s="25"/>
      <c r="I18" s="136"/>
      <c r="J18" s="136"/>
      <c r="K18" s="136"/>
      <c r="L18" s="137"/>
      <c r="M18" s="137"/>
      <c r="N18" s="137"/>
      <c r="O18" s="137"/>
      <c r="P18" s="137"/>
      <c r="Q18" s="137"/>
      <c r="R18" s="137"/>
      <c r="S18" s="137"/>
      <c r="T18" s="137"/>
      <c r="U18" s="137"/>
      <c r="V18" s="137"/>
      <c r="W18" s="137"/>
      <c r="X18" s="137"/>
      <c r="Y18" s="137"/>
      <c r="Z18" s="137"/>
    </row>
    <row r="19" spans="1:26" ht="15.75" customHeight="1" x14ac:dyDescent="0.25">
      <c r="A19" s="25"/>
      <c r="B19" s="25"/>
      <c r="C19" s="61" t="s">
        <v>46</v>
      </c>
      <c r="D19" s="61" t="s">
        <v>50</v>
      </c>
      <c r="E19" s="63" t="str">
        <f>IF($D$3="","",IF($F$3="Ne","",75*$D$3))</f>
        <v/>
      </c>
      <c r="F19" s="73">
        <f>IF($E$19="",0,IF($F$3="ano",IF($H$3="plátce",'přehled jednotek'!$I$7,'přehled jednotek'!$H$7),0))</f>
        <v>0</v>
      </c>
      <c r="G19" s="62">
        <f>IF($E$19="",0,IF($F$19="",0,$E$19*$F$19))</f>
        <v>0</v>
      </c>
      <c r="H19" s="25"/>
      <c r="I19" s="136"/>
      <c r="J19" s="136"/>
      <c r="K19" s="136"/>
      <c r="L19" s="137"/>
      <c r="M19" s="137"/>
      <c r="N19" s="137"/>
      <c r="O19" s="137"/>
      <c r="P19" s="137"/>
      <c r="Q19" s="137"/>
      <c r="R19" s="137"/>
      <c r="S19" s="137"/>
      <c r="T19" s="137"/>
      <c r="U19" s="137"/>
      <c r="V19" s="137"/>
      <c r="W19" s="137"/>
      <c r="X19" s="137"/>
      <c r="Y19" s="137"/>
      <c r="Z19" s="137"/>
    </row>
    <row r="20" spans="1:26" ht="15.75" customHeight="1" x14ac:dyDescent="0.25">
      <c r="A20" s="25"/>
      <c r="B20" s="25"/>
      <c r="C20" s="61" t="s">
        <v>48</v>
      </c>
      <c r="D20" s="61" t="s">
        <v>50</v>
      </c>
      <c r="E20" s="63" t="str">
        <f>IF($D$3="","",IF($F$3="Ne","",75*$D$3))</f>
        <v/>
      </c>
      <c r="F20" s="73">
        <f>IF($E$20="",0,IF($F$3="ano",IF($H$3="plátce",'přehled jednotek'!$I$7,'přehled jednotek'!$H$7),0))</f>
        <v>0</v>
      </c>
      <c r="G20" s="62">
        <f>IF($E$20="",0,IF($F$20="",0,$E$20*$F$20))</f>
        <v>0</v>
      </c>
      <c r="H20" s="86"/>
      <c r="I20" s="136"/>
      <c r="J20" s="136"/>
      <c r="K20" s="136"/>
      <c r="L20" s="137"/>
      <c r="M20" s="137"/>
      <c r="N20" s="137"/>
      <c r="O20" s="137"/>
      <c r="P20" s="137"/>
      <c r="Q20" s="137"/>
      <c r="R20" s="137"/>
      <c r="S20" s="137"/>
      <c r="T20" s="137"/>
      <c r="U20" s="137"/>
      <c r="V20" s="137"/>
      <c r="W20" s="137"/>
      <c r="X20" s="137"/>
      <c r="Y20" s="137"/>
      <c r="Z20" s="137"/>
    </row>
    <row r="21" spans="1:26" ht="15.75" customHeight="1" x14ac:dyDescent="0.25">
      <c r="A21" s="25"/>
      <c r="B21" s="25"/>
      <c r="C21" s="61" t="s">
        <v>47</v>
      </c>
      <c r="D21" s="61" t="s">
        <v>50</v>
      </c>
      <c r="E21" s="63" t="str">
        <f>IF($D$3="","",IF($F$3="Ne","",75*$D$3))</f>
        <v/>
      </c>
      <c r="F21" s="73">
        <f>IF($E$21="",0,IF($F$3="ano",IF($H$3="plátce",'přehled jednotek'!$I$7,'přehled jednotek'!$H$7),0))</f>
        <v>0</v>
      </c>
      <c r="G21" s="62">
        <f>IF($E$21="",0,IF($F$21="",0,$E$21*$F$21))</f>
        <v>0</v>
      </c>
      <c r="H21" s="86"/>
      <c r="I21" s="136"/>
      <c r="J21" s="136"/>
      <c r="K21" s="136"/>
      <c r="L21" s="137"/>
      <c r="M21" s="137"/>
      <c r="N21" s="137"/>
      <c r="O21" s="137"/>
      <c r="P21" s="137"/>
      <c r="Q21" s="137"/>
      <c r="R21" s="137"/>
      <c r="S21" s="137"/>
      <c r="T21" s="137"/>
      <c r="U21" s="137"/>
      <c r="V21" s="137"/>
      <c r="W21" s="137"/>
      <c r="X21" s="137"/>
      <c r="Y21" s="137"/>
      <c r="Z21" s="137"/>
    </row>
    <row r="22" spans="1:26" ht="15.75" customHeight="1" x14ac:dyDescent="0.25">
      <c r="A22" s="25"/>
      <c r="B22" s="25"/>
      <c r="C22" s="61" t="s">
        <v>49</v>
      </c>
      <c r="D22" s="61" t="s">
        <v>50</v>
      </c>
      <c r="E22" s="63" t="str">
        <f>IF($D$3="","",IF($F$3="Ne","",75*$D$3))</f>
        <v/>
      </c>
      <c r="F22" s="73">
        <f>IF($E$21="",0,IF($F$3="ano",IF($H$3="plátce",'přehled jednotek'!$I$7,'přehled jednotek'!$H$7),0))</f>
        <v>0</v>
      </c>
      <c r="G22" s="62">
        <f>IF($E$21="",0,IF($F$21="",0,$E$21*$F$21))</f>
        <v>0</v>
      </c>
      <c r="H22" s="25"/>
      <c r="I22" s="136"/>
      <c r="J22" s="136"/>
      <c r="K22" s="136"/>
      <c r="L22" s="137"/>
      <c r="M22" s="137"/>
      <c r="N22" s="137"/>
      <c r="O22" s="137"/>
      <c r="P22" s="137"/>
      <c r="Q22" s="137"/>
      <c r="R22" s="137"/>
      <c r="S22" s="137"/>
      <c r="T22" s="137"/>
      <c r="U22" s="137"/>
      <c r="V22" s="137"/>
      <c r="W22" s="137"/>
      <c r="X22" s="137"/>
      <c r="Y22" s="137"/>
      <c r="Z22" s="137"/>
    </row>
    <row r="23" spans="1:26" ht="15.75" customHeight="1" x14ac:dyDescent="0.25">
      <c r="A23" s="25"/>
      <c r="B23" s="25"/>
      <c r="C23" s="61" t="s">
        <v>134</v>
      </c>
      <c r="D23" s="61" t="s">
        <v>50</v>
      </c>
      <c r="E23" s="63" t="str">
        <f>IF($D$3="","",IF($F$3="Ne","",75*$D$3))</f>
        <v/>
      </c>
      <c r="F23" s="73">
        <f>IF($E$21="",0,IF($F$3="ano",IF($H$3="plátce",'přehled jednotek'!$I$7,'přehled jednotek'!$H$7),0))</f>
        <v>0</v>
      </c>
      <c r="G23" s="62">
        <f>IF($E$21="",0,IF($F$21="",0,$E$21*$F$21))</f>
        <v>0</v>
      </c>
      <c r="H23" s="25"/>
      <c r="I23" s="136"/>
      <c r="J23" s="136"/>
      <c r="K23" s="136"/>
      <c r="L23" s="137"/>
      <c r="M23" s="137"/>
      <c r="N23" s="137"/>
      <c r="O23" s="137"/>
      <c r="P23" s="137"/>
      <c r="Q23" s="137"/>
      <c r="R23" s="137"/>
      <c r="S23" s="137"/>
      <c r="T23" s="137"/>
      <c r="U23" s="137"/>
      <c r="V23" s="137"/>
      <c r="W23" s="137"/>
      <c r="X23" s="137"/>
      <c r="Y23" s="137"/>
      <c r="Z23" s="137"/>
    </row>
    <row r="24" spans="1:26" ht="15.75" customHeight="1" x14ac:dyDescent="0.25">
      <c r="A24" s="25"/>
      <c r="B24" s="25"/>
      <c r="C24" s="61" t="s">
        <v>135</v>
      </c>
      <c r="D24" s="61" t="s">
        <v>50</v>
      </c>
      <c r="E24" s="63" t="str">
        <f>IF($D$3="","",IF($F$3="Ne","",75*$D$3))</f>
        <v/>
      </c>
      <c r="F24" s="73">
        <f>IF($E$22="",0,IF($F$3="ano",IF($H$3="plátce",'přehled jednotek'!$I$7,'přehled jednotek'!$H$7),0))</f>
        <v>0</v>
      </c>
      <c r="G24" s="62">
        <f>IF($E$22="",0,IF($F$19="",0,$E$22*$F$22))</f>
        <v>0</v>
      </c>
      <c r="H24" s="25"/>
      <c r="I24" s="136"/>
      <c r="J24" s="136"/>
      <c r="K24" s="136"/>
      <c r="L24" s="137"/>
      <c r="M24" s="137"/>
      <c r="N24" s="137"/>
      <c r="O24" s="137"/>
      <c r="P24" s="137"/>
      <c r="Q24" s="137"/>
      <c r="R24" s="137"/>
      <c r="S24" s="137"/>
      <c r="T24" s="137"/>
      <c r="U24" s="137"/>
      <c r="V24" s="137"/>
      <c r="W24" s="137"/>
      <c r="X24" s="137"/>
      <c r="Y24" s="137"/>
      <c r="Z24" s="137"/>
    </row>
    <row r="25" spans="1:26" ht="15.75" customHeight="1" x14ac:dyDescent="0.25">
      <c r="A25" s="25"/>
      <c r="B25" s="25"/>
      <c r="C25" s="61" t="s">
        <v>116</v>
      </c>
      <c r="D25" s="61" t="s">
        <v>40</v>
      </c>
      <c r="E25" s="63" t="str">
        <f>IF($D$3="","",IF($G$3="Ano",IF($D$3&lt;=6,1,IF($D$3&lt;=12,2,3))))</f>
        <v/>
      </c>
      <c r="F25" s="74" t="str">
        <f>IF($E$25="","",IF($G$3="ano",IF($H$3="plátce",'přehled jednotek'!$I$8,'přehled jednotek'!$H$8),0))</f>
        <v/>
      </c>
      <c r="G25" s="62" t="str">
        <f>IF($D$3="","",IF($E$25="",0,$E$25*$F$25))</f>
        <v/>
      </c>
      <c r="H25" s="25"/>
      <c r="I25" s="136"/>
      <c r="J25" s="136"/>
      <c r="K25" s="136"/>
      <c r="L25" s="137"/>
      <c r="M25" s="137"/>
      <c r="N25" s="137"/>
      <c r="O25" s="137"/>
      <c r="P25" s="137"/>
      <c r="Q25" s="137"/>
      <c r="R25" s="137"/>
      <c r="S25" s="137"/>
      <c r="T25" s="137"/>
      <c r="U25" s="137"/>
      <c r="V25" s="137"/>
      <c r="W25" s="137"/>
      <c r="X25" s="137"/>
      <c r="Y25" s="137"/>
      <c r="Z25" s="137"/>
    </row>
    <row r="26" spans="1:26" ht="15.75" customHeight="1" x14ac:dyDescent="0.25">
      <c r="A26" s="25"/>
      <c r="B26" s="25"/>
      <c r="C26" s="61" t="s">
        <v>97</v>
      </c>
      <c r="D26" s="61"/>
      <c r="E26" s="64"/>
      <c r="F26" s="74"/>
      <c r="G26" s="62" t="str">
        <f>IF($D$3="","",SUM($G$11:$G$25))</f>
        <v/>
      </c>
      <c r="H26" s="25"/>
      <c r="I26" s="136"/>
      <c r="J26" s="136"/>
      <c r="K26" s="136"/>
      <c r="L26" s="137"/>
      <c r="M26" s="137"/>
      <c r="N26" s="137"/>
      <c r="O26" s="137"/>
      <c r="P26" s="137"/>
      <c r="Q26" s="137"/>
      <c r="R26" s="137"/>
      <c r="S26" s="137"/>
      <c r="T26" s="137"/>
      <c r="U26" s="137"/>
      <c r="V26" s="137"/>
      <c r="W26" s="137"/>
      <c r="X26" s="137"/>
      <c r="Y26" s="137"/>
      <c r="Z26" s="137"/>
    </row>
    <row r="27" spans="1:26" ht="16.5" customHeight="1" thickBot="1" x14ac:dyDescent="0.3">
      <c r="A27" s="25"/>
      <c r="B27" s="25"/>
      <c r="C27" s="67" t="s">
        <v>139</v>
      </c>
      <c r="D27" s="146">
        <v>5</v>
      </c>
      <c r="E27" s="65"/>
      <c r="F27" s="145" t="str">
        <f>IF(D27=5,"0,05","0,15")</f>
        <v>0,05</v>
      </c>
      <c r="G27" s="66" t="e">
        <f>G26*F27</f>
        <v>#VALUE!</v>
      </c>
      <c r="H27" s="25"/>
      <c r="I27" s="136"/>
      <c r="J27" s="136"/>
      <c r="K27" s="136"/>
      <c r="L27" s="137"/>
      <c r="M27" s="137"/>
      <c r="N27" s="137"/>
      <c r="O27" s="137"/>
      <c r="P27" s="137"/>
      <c r="Q27" s="137"/>
      <c r="R27" s="137"/>
      <c r="S27" s="137"/>
      <c r="T27" s="137"/>
      <c r="U27" s="137"/>
      <c r="V27" s="137"/>
      <c r="W27" s="137"/>
      <c r="X27" s="137"/>
      <c r="Y27" s="137"/>
      <c r="Z27" s="137"/>
    </row>
    <row r="28" spans="1:26" ht="17.25" thickTop="1" thickBot="1" x14ac:dyDescent="0.3">
      <c r="A28" s="25"/>
      <c r="B28" s="25"/>
      <c r="C28" s="68" t="s">
        <v>51</v>
      </c>
      <c r="D28" s="69"/>
      <c r="E28" s="70"/>
      <c r="F28" s="71"/>
      <c r="G28" s="72" t="str">
        <f>IF($D$3="","",IF($F$27="NELZE PRO PRAHU!","--",IF($B$3="Praha",$G$26-$G$27,$G$26-#REF!)))</f>
        <v/>
      </c>
      <c r="H28" s="25"/>
      <c r="I28" s="136"/>
      <c r="J28" s="136"/>
      <c r="K28" s="136"/>
      <c r="L28" s="137"/>
      <c r="M28" s="137"/>
      <c r="N28" s="137"/>
      <c r="O28" s="137"/>
      <c r="P28" s="137"/>
      <c r="Q28" s="137"/>
      <c r="R28" s="137"/>
      <c r="S28" s="137"/>
      <c r="T28" s="137"/>
      <c r="U28" s="137"/>
      <c r="V28" s="137"/>
      <c r="W28" s="137"/>
      <c r="X28" s="137"/>
      <c r="Y28" s="137"/>
      <c r="Z28" s="137"/>
    </row>
    <row r="29" spans="1:26" ht="18.75" customHeight="1" thickTop="1" x14ac:dyDescent="0.25">
      <c r="A29" s="25"/>
      <c r="B29" s="25"/>
      <c r="C29" s="51"/>
      <c r="D29" s="52"/>
      <c r="E29" s="53"/>
      <c r="F29" s="54"/>
      <c r="G29" s="55"/>
      <c r="H29" s="25"/>
      <c r="I29" s="136"/>
      <c r="J29" s="136"/>
      <c r="K29" s="136"/>
      <c r="L29" s="137"/>
      <c r="M29" s="137"/>
      <c r="N29" s="137"/>
      <c r="O29" s="137"/>
      <c r="P29" s="137"/>
      <c r="Q29" s="137"/>
      <c r="R29" s="137"/>
      <c r="S29" s="137"/>
      <c r="T29" s="137"/>
      <c r="U29" s="137"/>
      <c r="V29" s="137"/>
      <c r="W29" s="137"/>
      <c r="X29" s="137"/>
      <c r="Y29" s="137"/>
      <c r="Z29" s="137"/>
    </row>
    <row r="30" spans="1:26" ht="15" customHeight="1" x14ac:dyDescent="0.25">
      <c r="A30" s="25"/>
      <c r="B30" s="25"/>
      <c r="C30" s="25"/>
      <c r="D30" s="25"/>
      <c r="E30" s="25"/>
      <c r="F30" s="25"/>
      <c r="G30" s="25"/>
      <c r="H30" s="25"/>
      <c r="I30" s="136"/>
      <c r="J30" s="136"/>
      <c r="K30" s="136"/>
      <c r="L30" s="137"/>
      <c r="M30" s="137"/>
      <c r="N30" s="137"/>
      <c r="O30" s="137"/>
      <c r="P30" s="137"/>
      <c r="Q30" s="137"/>
      <c r="R30" s="137"/>
      <c r="S30" s="137"/>
      <c r="T30" s="137"/>
      <c r="U30" s="137"/>
      <c r="V30" s="137"/>
      <c r="W30" s="137"/>
      <c r="X30" s="137"/>
      <c r="Y30" s="137"/>
      <c r="Z30" s="137"/>
    </row>
    <row r="31" spans="1:26" ht="18.75" customHeight="1" x14ac:dyDescent="0.3">
      <c r="A31" s="25"/>
      <c r="B31" s="25"/>
      <c r="C31" s="50" t="s">
        <v>115</v>
      </c>
      <c r="D31" s="25"/>
      <c r="E31" s="25"/>
      <c r="F31" s="25"/>
      <c r="G31" s="25"/>
      <c r="H31" s="25"/>
      <c r="I31" s="136"/>
      <c r="J31" s="136"/>
      <c r="K31" s="136"/>
      <c r="L31" s="137"/>
      <c r="M31" s="137"/>
      <c r="N31" s="137"/>
      <c r="O31" s="137"/>
      <c r="P31" s="137"/>
      <c r="Q31" s="137"/>
      <c r="R31" s="137"/>
      <c r="S31" s="137"/>
      <c r="T31" s="137"/>
      <c r="U31" s="137"/>
      <c r="V31" s="137"/>
      <c r="W31" s="137"/>
      <c r="X31" s="137"/>
      <c r="Y31" s="137"/>
      <c r="Z31" s="137"/>
    </row>
    <row r="32" spans="1:26" ht="19.5" thickBot="1" x14ac:dyDescent="0.35">
      <c r="A32" s="25"/>
      <c r="B32" s="25"/>
      <c r="C32" s="24"/>
      <c r="D32" s="25"/>
      <c r="E32" s="25"/>
      <c r="F32" s="25"/>
      <c r="G32" s="25"/>
      <c r="H32" s="25"/>
      <c r="I32" s="136"/>
      <c r="J32" s="136"/>
      <c r="K32" s="136"/>
      <c r="L32" s="137"/>
      <c r="M32" s="137"/>
      <c r="N32" s="137"/>
      <c r="O32" s="137"/>
      <c r="P32" s="137"/>
      <c r="Q32" s="137"/>
      <c r="R32" s="137"/>
      <c r="S32" s="137"/>
      <c r="T32" s="137"/>
      <c r="U32" s="137"/>
      <c r="V32" s="137"/>
      <c r="W32" s="137"/>
      <c r="X32" s="137"/>
      <c r="Y32" s="137"/>
      <c r="Z32" s="137"/>
    </row>
    <row r="33" spans="1:26" ht="40.5" customHeight="1" thickTop="1" x14ac:dyDescent="0.25">
      <c r="A33" s="25"/>
      <c r="B33" s="25"/>
      <c r="C33" s="95" t="s">
        <v>137</v>
      </c>
      <c r="D33" s="83" t="e">
        <f>IF(OR(E3="Vybudování", E3="Transformace"),G11+ G12-((G11+ G12)*F27),G13+G19+G25-((G13+G19+G25)*$F$27))</f>
        <v>#VALUE!</v>
      </c>
      <c r="E33" s="110" t="str">
        <f>IF($D$3="","",IF($E$3="Vybudování","Záloha obsahuje jednotky na vybudování v závislosti na kapacitě zařízení.",IF($E$3="Transformace", "Záloha obsahuje jednotky na transformaci zařízení v závislosti na kapacitě zařízení.", IF($F$3="Ano",IF($G$3="Ano","Záloha obsahuje jednotky na provoz a nájem v závislosti na kapacitě zařízení, včetně požadovaných jednotek na kvalifikaci pečujících osob.","Záloha obsahuje jednotky na provoz a nájem v závislosti na kapacitě zařízení."),IF($G$3="Ano","Záloha obsahuje jednotky na provoz v závislosti na kapacitě zařízení, včetně požadovaných jednotek na kvalifikaci pečujících osob.","Záloha obsahuje jednotky na provoz v závislosti na kapacitě zařízení.")))))</f>
        <v/>
      </c>
      <c r="F33" s="111"/>
      <c r="G33" s="112"/>
      <c r="H33" s="147"/>
      <c r="I33" s="136"/>
      <c r="J33" s="136"/>
      <c r="K33" s="136"/>
      <c r="L33" s="137"/>
      <c r="M33" s="137"/>
      <c r="N33" s="137"/>
      <c r="O33" s="137"/>
      <c r="P33" s="137"/>
      <c r="Q33" s="137"/>
      <c r="R33" s="137"/>
      <c r="S33" s="137"/>
      <c r="T33" s="137"/>
      <c r="U33" s="137"/>
      <c r="V33" s="137"/>
      <c r="W33" s="137"/>
      <c r="X33" s="137"/>
      <c r="Y33" s="137"/>
      <c r="Z33" s="137"/>
    </row>
    <row r="34" spans="1:26" ht="42" customHeight="1" x14ac:dyDescent="0.25">
      <c r="A34" s="25"/>
      <c r="B34" s="25"/>
      <c r="C34" s="87" t="s">
        <v>138</v>
      </c>
      <c r="D34" s="85" t="str">
        <f>IF($D$3="","",IF($B$3="Praha",IF($E$3="Vybudování",$G$13+$G$19+$G$25-($G$13+$G$19+$G$25)*$F$27,IF($E$3="Transformace",$G$13+$G$19+$G$25-($G$13+$G$19+$G$25)*$F$27,D$3*$D$37*$F$13+$D$3*$D$37*$F$19-(D$3*$D$37*$F$13+$D$3*$D$37*$F$19)*$F$27)),IF($E$3="Vybudování",$G$13+$G$19+$G$25-($G$13+$G$19+$G$25)*#REF!,IF($E$3="Transformace",$G$13+$G$19+$G$25-($G$13+$G$19+$G$25)*#REF!,D$3*$D$37*$F$13+$D$3*$D$37*$F$19-(D$3*$D$37*$F$13+$D$3*$D$37*$F$19)*#REF!))))</f>
        <v/>
      </c>
      <c r="E34" s="113" t="str">
        <f>IF($D$3="","",IF($E$3="Vybudování",IF($G$3="Ano",IF($F$3="Ano","Záloha obsahuje jednotky na provoz a nájem v závislosti na kapacitě zařízení, včetně příp. požadovaných jednotek na kvalifikaci pečujících osob.","Záloha obsahuje jednotky na provoz zařízení v závislosti na kapacitě zařízení, včetně příp. požadovaných jednotek na kvalifikaci pečujících osob."),IF($F$3="Ano","Záloha obsahuje jednotky na provoz a nájem v závislosti na kapacitě zařízení.","Záloha obsahuje jednotky na provoz v závislosti na kapacitě zařízení.")),IF($E$3="Transformace", IF($G$3="Ano",IF($F$3="Ano","Záloha obsahuje jednotky na provoz a nájem v závislosti na kapacitě zařízení, včetně příp. požadovaných jednotek na kvalifikaci pečujících osob.","Záloha obsahuje jednotky na provoz zařízení v závislosti na kapacitě zařízení, včetně příp. požadovaných jednotek na kvalifikaci pečujících osob."),IF($F$3="Ano","Záloha obsahuje jednotky na provoz a nájem v závislosti na kapacitě zařízení.","Záloha obsahuje jednotky na provoz v závislosti na kapacitě zařízení.")), IF($F$3="Ano","Záloha obsahuje jednotky na provoz a nájem v závislosti na kapacitě zařízení v minulém monitorovacím období.","Záloha obsahuje jednotky na provoz v závislosti na kapacitě zařízení v minulém monitorovacím období."))))</f>
        <v/>
      </c>
      <c r="F34" s="114"/>
      <c r="G34" s="115"/>
      <c r="H34" s="25"/>
      <c r="I34" s="136"/>
      <c r="J34" s="136"/>
      <c r="K34" s="136"/>
      <c r="L34" s="137"/>
      <c r="M34" s="137"/>
      <c r="N34" s="137"/>
      <c r="O34" s="137"/>
      <c r="P34" s="137"/>
      <c r="Q34" s="137"/>
      <c r="R34" s="137"/>
      <c r="S34" s="137"/>
      <c r="T34" s="137"/>
      <c r="U34" s="137"/>
      <c r="V34" s="137"/>
      <c r="W34" s="137"/>
      <c r="X34" s="137"/>
      <c r="Y34" s="137"/>
      <c r="Z34" s="137"/>
    </row>
    <row r="35" spans="1:26" ht="42" customHeight="1" x14ac:dyDescent="0.25">
      <c r="A35" s="25"/>
      <c r="B35" s="25"/>
      <c r="C35" s="87" t="s">
        <v>103</v>
      </c>
      <c r="D35" s="88" t="e">
        <f>IF($B$3="Praha",$D$3*$D$37*$F$13+$D$3*$D$37*$F$19-(($D$3*$D$37*$F$13+$D$3*$D$37*$F$19)*$F$27),$D$3*$D$37*$F$13+$D$3*$D$37*$F$19-(($D$3*$D$37*$F$13+$D$3*$D$37*$F$19)*$F$27))</f>
        <v>#VALUE!</v>
      </c>
      <c r="E35" s="113" t="str">
        <f>IF($D$3="","","Záloha obsahuje jednotky na provoz v závislosti na obsazenosti zařízení v minulém monitorovacím období.")</f>
        <v/>
      </c>
      <c r="F35" s="114"/>
      <c r="G35" s="115"/>
      <c r="H35" s="86"/>
      <c r="I35" s="136"/>
      <c r="J35" s="136"/>
      <c r="K35" s="136"/>
      <c r="L35" s="137"/>
      <c r="M35" s="137"/>
      <c r="N35" s="137"/>
      <c r="O35" s="137"/>
      <c r="P35" s="137"/>
      <c r="Q35" s="137"/>
      <c r="R35" s="137"/>
      <c r="S35" s="137"/>
      <c r="T35" s="137"/>
      <c r="U35" s="137"/>
      <c r="V35" s="137"/>
      <c r="W35" s="137"/>
      <c r="X35" s="137"/>
      <c r="Y35" s="137"/>
      <c r="Z35" s="137"/>
    </row>
    <row r="36" spans="1:26" ht="42" customHeight="1" thickBot="1" x14ac:dyDescent="0.3">
      <c r="A36" s="25"/>
      <c r="B36" s="25"/>
      <c r="C36" s="84" t="s">
        <v>123</v>
      </c>
      <c r="D36" s="77">
        <v>0.8</v>
      </c>
      <c r="E36" s="102" t="s">
        <v>122</v>
      </c>
      <c r="F36" s="103"/>
      <c r="G36" s="104"/>
      <c r="H36" s="89"/>
      <c r="I36" s="140"/>
      <c r="J36" s="136"/>
      <c r="K36" s="136"/>
      <c r="L36" s="137"/>
      <c r="M36" s="137"/>
      <c r="N36" s="137"/>
      <c r="O36" s="137"/>
      <c r="P36" s="137"/>
      <c r="Q36" s="137"/>
      <c r="R36" s="137"/>
      <c r="S36" s="137"/>
      <c r="T36" s="137"/>
      <c r="U36" s="137"/>
      <c r="V36" s="137"/>
      <c r="W36" s="137"/>
      <c r="X36" s="137"/>
      <c r="Y36" s="137"/>
      <c r="Z36" s="137"/>
    </row>
    <row r="37" spans="1:26" ht="42" customHeight="1" thickTop="1" thickBot="1" x14ac:dyDescent="0.3">
      <c r="A37" s="25"/>
      <c r="B37" s="25"/>
      <c r="C37" s="84" t="s">
        <v>117</v>
      </c>
      <c r="D37" s="90">
        <f>IF($D$36="","",IF($D$36&lt;0.2,0,IF($D$36&gt;=0.75,75,$D$36*100)))</f>
        <v>75</v>
      </c>
      <c r="E37" s="105" t="str">
        <f>IF($D$36="","",IF($D$36&lt;0.2,"Obsazenost je menší než 20%, pro výpočet se bere hodnota 0!",IF($D$36&gt;=0.75,"Obsazenost je větší nebo rovna 75%, pro výpočet se bere hodnota 75.","Obsazenost je v rozmezí 20 - 75%, pro výpočet se bere skutečná dosažená hodnota obsazenosti.")))</f>
        <v>Obsazenost je větší nebo rovna 75%, pro výpočet se bere hodnota 75.</v>
      </c>
      <c r="F37" s="106"/>
      <c r="G37" s="107"/>
      <c r="H37" s="86"/>
      <c r="I37" s="136"/>
      <c r="J37" s="136"/>
      <c r="K37" s="136"/>
      <c r="L37" s="137"/>
      <c r="M37" s="137"/>
      <c r="N37" s="137"/>
      <c r="O37" s="137"/>
      <c r="P37" s="137"/>
      <c r="Q37" s="137"/>
      <c r="R37" s="137"/>
      <c r="S37" s="137"/>
      <c r="T37" s="137"/>
      <c r="U37" s="137"/>
      <c r="V37" s="137"/>
      <c r="W37" s="137"/>
      <c r="X37" s="137"/>
      <c r="Y37" s="137"/>
      <c r="Z37" s="137"/>
    </row>
    <row r="38" spans="1:26" ht="42" customHeight="1" thickTop="1" x14ac:dyDescent="0.25">
      <c r="A38" s="25"/>
      <c r="B38" s="25"/>
      <c r="C38" s="91" t="s">
        <v>101</v>
      </c>
      <c r="D38" s="93" t="e">
        <f>IF(AND($D$3="",$D$36=""),"",IF($B$3="Praha",$D$3*$D$37*$F$13+$D$3*$D$37*$F$19-($D$3*$D$37*$F$13+$D$3*$D$37*$F$19)*$F$27,$D$3*$D$37*$F$13+$D$3*$D$37*$F$19-($D$3*$D$37*$F$13+$D$3*$D$37*$F$19)*#REF!))</f>
        <v>#VALUE!</v>
      </c>
      <c r="E38" s="96"/>
      <c r="F38" s="97"/>
      <c r="G38" s="98"/>
      <c r="H38" s="25"/>
      <c r="I38" s="136"/>
      <c r="J38" s="136"/>
      <c r="K38" s="136"/>
      <c r="L38" s="137"/>
      <c r="M38" s="137"/>
      <c r="N38" s="137"/>
      <c r="O38" s="137"/>
      <c r="P38" s="137"/>
      <c r="Q38" s="137"/>
      <c r="R38" s="137"/>
      <c r="S38" s="137"/>
      <c r="T38" s="137"/>
      <c r="U38" s="137"/>
      <c r="V38" s="137"/>
      <c r="W38" s="137"/>
      <c r="X38" s="137"/>
      <c r="Y38" s="137"/>
      <c r="Z38" s="137"/>
    </row>
    <row r="39" spans="1:26" ht="64.5" customHeight="1" thickBot="1" x14ac:dyDescent="0.3">
      <c r="A39" s="25"/>
      <c r="B39" s="25"/>
      <c r="C39" s="94" t="s">
        <v>102</v>
      </c>
      <c r="D39" s="92" t="e">
        <f>IF($D$38="","",IF(OR((MID($E$3,1,2)="Dě"),(MID($E$3,1,2)="Za")),$D$33-$D$38,$D$34-$D$38))</f>
        <v>#VALUE!</v>
      </c>
      <c r="E39" s="99" t="e">
        <f>IF($D$39=0,"",IF($D$39="","",IF($D$39=$G$25,"Částku na kvalifikaci pečujících osob je možné čerpat kdykoli v průběhu realizace projektu.",IF($G$3="Ne","Částka obsahuje jednotky nevyčerpané díky nižší obsazenosti zařízení.","Částka obsahuje jednotky nevyčerpané díky nižší obsazenosti zařízení v minulém monitorovacím období + jednotky na kvalifikaci pečujících osob, které je možné čerpat v průběhu celé realizace projektu."))))</f>
        <v>#VALUE!</v>
      </c>
      <c r="F39" s="100"/>
      <c r="G39" s="101"/>
      <c r="H39" s="86"/>
      <c r="I39" s="136"/>
      <c r="J39" s="136"/>
      <c r="K39" s="136"/>
      <c r="L39" s="137"/>
      <c r="M39" s="137"/>
      <c r="N39" s="137"/>
      <c r="O39" s="137"/>
      <c r="P39" s="137"/>
      <c r="Q39" s="137"/>
      <c r="R39" s="137"/>
      <c r="S39" s="137"/>
      <c r="T39" s="137"/>
      <c r="U39" s="137"/>
      <c r="V39" s="137"/>
      <c r="W39" s="137"/>
      <c r="X39" s="137"/>
      <c r="Y39" s="137"/>
      <c r="Z39" s="137"/>
    </row>
    <row r="40" spans="1:26" ht="54" customHeight="1" thickTop="1" x14ac:dyDescent="0.25">
      <c r="A40" s="136"/>
      <c r="B40" s="136"/>
      <c r="C40" s="136"/>
      <c r="D40" s="137"/>
      <c r="E40" s="137"/>
      <c r="F40" s="137"/>
      <c r="G40" s="137"/>
      <c r="H40" s="141"/>
      <c r="I40" s="141"/>
      <c r="J40" s="136"/>
      <c r="K40" s="136"/>
      <c r="L40" s="137"/>
      <c r="M40" s="137"/>
      <c r="N40" s="137"/>
      <c r="O40" s="137"/>
      <c r="P40" s="137"/>
      <c r="Q40" s="137"/>
      <c r="R40" s="137"/>
      <c r="S40" s="137"/>
      <c r="T40" s="137"/>
      <c r="U40" s="137"/>
      <c r="V40" s="137"/>
      <c r="W40" s="137"/>
      <c r="X40" s="137"/>
      <c r="Y40" s="137"/>
      <c r="Z40" s="137"/>
    </row>
    <row r="41" spans="1:26" x14ac:dyDescent="0.25">
      <c r="A41" s="136"/>
      <c r="B41" s="136"/>
      <c r="C41" s="137"/>
      <c r="D41" s="137"/>
      <c r="E41" s="137"/>
      <c r="F41" s="137"/>
      <c r="G41" s="137"/>
      <c r="H41" s="142"/>
      <c r="I41" s="137"/>
      <c r="J41" s="137"/>
      <c r="K41" s="137"/>
      <c r="L41" s="137"/>
      <c r="M41" s="137"/>
      <c r="N41" s="137"/>
      <c r="O41" s="137"/>
      <c r="P41" s="137"/>
      <c r="Q41" s="137"/>
      <c r="R41" s="137"/>
      <c r="S41" s="137"/>
      <c r="T41" s="137"/>
      <c r="U41" s="137"/>
      <c r="V41" s="137"/>
      <c r="W41" s="137"/>
      <c r="X41" s="137"/>
      <c r="Y41" s="137"/>
      <c r="Z41" s="137"/>
    </row>
    <row r="42" spans="1:26" x14ac:dyDescent="0.25">
      <c r="A42" s="137"/>
      <c r="B42" s="137"/>
      <c r="C42" s="143"/>
      <c r="D42" s="137"/>
      <c r="E42" s="137"/>
      <c r="F42" s="137"/>
      <c r="G42" s="137"/>
      <c r="H42" s="137"/>
      <c r="I42" s="142"/>
      <c r="J42" s="137"/>
      <c r="K42" s="137"/>
      <c r="L42" s="137"/>
      <c r="M42" s="137"/>
      <c r="N42" s="137"/>
      <c r="O42" s="137"/>
      <c r="P42" s="137"/>
      <c r="Q42" s="137"/>
      <c r="R42" s="137"/>
      <c r="S42" s="137"/>
      <c r="T42" s="137"/>
      <c r="U42" s="137"/>
      <c r="V42" s="137"/>
      <c r="W42" s="137"/>
      <c r="X42" s="137"/>
      <c r="Y42" s="137"/>
      <c r="Z42" s="137"/>
    </row>
    <row r="43" spans="1:26" x14ac:dyDescent="0.25">
      <c r="A43" s="137"/>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row>
    <row r="44" spans="1:26" x14ac:dyDescent="0.25">
      <c r="A44" s="137"/>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row>
    <row r="45" spans="1:26" x14ac:dyDescent="0.2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row>
    <row r="46" spans="1:26" x14ac:dyDescent="0.25">
      <c r="A46" s="137"/>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row>
    <row r="47" spans="1:26" x14ac:dyDescent="0.25">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row>
    <row r="48" spans="1:26" x14ac:dyDescent="0.25">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row>
    <row r="49" spans="1:26" x14ac:dyDescent="0.25">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row>
    <row r="50" spans="1:26" x14ac:dyDescent="0.25">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row>
    <row r="51" spans="1:26" x14ac:dyDescent="0.25">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row>
    <row r="52" spans="1:26" x14ac:dyDescent="0.25">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row>
    <row r="53" spans="1:26" x14ac:dyDescent="0.25">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row>
    <row r="54" spans="1:26" x14ac:dyDescent="0.25">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row>
    <row r="55" spans="1:26" x14ac:dyDescent="0.25">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row>
    <row r="56" spans="1:26" x14ac:dyDescent="0.25">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row>
    <row r="57" spans="1:26" x14ac:dyDescent="0.25">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row>
    <row r="58" spans="1:26" x14ac:dyDescent="0.25">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row>
    <row r="59" spans="1:26" x14ac:dyDescent="0.25">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row>
    <row r="60" spans="1:26" x14ac:dyDescent="0.25">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row>
    <row r="61" spans="1:26" x14ac:dyDescent="0.25">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row>
    <row r="62" spans="1:26" x14ac:dyDescent="0.25">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row>
    <row r="63" spans="1:26" x14ac:dyDescent="0.25">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row>
    <row r="64" spans="1:26" x14ac:dyDescent="0.25">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row>
    <row r="65" spans="1:26" x14ac:dyDescent="0.25">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row>
    <row r="66" spans="1:26" x14ac:dyDescent="0.25">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row>
    <row r="67" spans="1:26" x14ac:dyDescent="0.25">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row>
    <row r="68" spans="1:26" x14ac:dyDescent="0.25">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row>
    <row r="69" spans="1:26" x14ac:dyDescent="0.25">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row>
    <row r="70" spans="1:26" x14ac:dyDescent="0.25">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row>
    <row r="71" spans="1:26" x14ac:dyDescent="0.25">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row>
    <row r="72" spans="1:26" x14ac:dyDescent="0.25">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row>
    <row r="73" spans="1:26" x14ac:dyDescent="0.25">
      <c r="A73" s="137"/>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row>
    <row r="74" spans="1:26" x14ac:dyDescent="0.25">
      <c r="A74" s="137"/>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row>
    <row r="75" spans="1:26" x14ac:dyDescent="0.25">
      <c r="A75" s="137"/>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row>
    <row r="76" spans="1:26" x14ac:dyDescent="0.25">
      <c r="I76" s="137"/>
      <c r="J76" s="137"/>
      <c r="K76" s="137"/>
      <c r="L76" s="137"/>
      <c r="M76" s="137"/>
      <c r="N76" s="137"/>
      <c r="O76" s="137"/>
      <c r="P76" s="137"/>
      <c r="Q76" s="137"/>
      <c r="R76" s="137"/>
      <c r="S76" s="137"/>
      <c r="T76" s="137"/>
      <c r="U76" s="137"/>
      <c r="V76" s="137"/>
      <c r="W76" s="137"/>
      <c r="X76" s="137"/>
      <c r="Y76" s="137"/>
      <c r="Z76" s="137"/>
    </row>
    <row r="77" spans="1:26" x14ac:dyDescent="0.25">
      <c r="I77" s="137"/>
      <c r="J77" s="137"/>
      <c r="K77" s="137"/>
      <c r="L77" s="137"/>
      <c r="M77" s="137"/>
      <c r="N77" s="137"/>
      <c r="O77" s="137"/>
      <c r="P77" s="137"/>
      <c r="Q77" s="137"/>
      <c r="R77" s="137"/>
      <c r="S77" s="137"/>
      <c r="T77" s="137"/>
      <c r="U77" s="137"/>
      <c r="V77" s="137"/>
      <c r="W77" s="137"/>
      <c r="X77" s="137"/>
      <c r="Y77" s="137"/>
      <c r="Z77" s="137"/>
    </row>
    <row r="78" spans="1:26" x14ac:dyDescent="0.25">
      <c r="I78" s="137"/>
      <c r="J78" s="137"/>
      <c r="K78" s="137"/>
      <c r="L78" s="137"/>
      <c r="M78" s="137"/>
      <c r="N78" s="137"/>
      <c r="O78" s="137"/>
      <c r="P78" s="137"/>
      <c r="Q78" s="137"/>
      <c r="R78" s="137"/>
      <c r="S78" s="137"/>
      <c r="T78" s="137"/>
      <c r="U78" s="137"/>
      <c r="V78" s="137"/>
      <c r="W78" s="137"/>
      <c r="X78" s="137"/>
      <c r="Y78" s="137"/>
      <c r="Z78" s="137"/>
    </row>
    <row r="79" spans="1:26" x14ac:dyDescent="0.25">
      <c r="I79" s="137"/>
      <c r="J79" s="137"/>
      <c r="K79" s="137"/>
      <c r="L79" s="137"/>
      <c r="M79" s="137"/>
      <c r="N79" s="137"/>
      <c r="O79" s="137"/>
      <c r="P79" s="137"/>
      <c r="Q79" s="137"/>
      <c r="R79" s="137"/>
      <c r="S79" s="137"/>
      <c r="T79" s="137"/>
      <c r="U79" s="137"/>
      <c r="V79" s="137"/>
      <c r="W79" s="137"/>
      <c r="X79" s="137"/>
      <c r="Y79" s="137"/>
      <c r="Z79" s="137"/>
    </row>
    <row r="80" spans="1:26" x14ac:dyDescent="0.25">
      <c r="I80" s="137"/>
      <c r="J80" s="137"/>
      <c r="K80" s="137"/>
      <c r="L80" s="137"/>
      <c r="M80" s="137"/>
      <c r="N80" s="137"/>
      <c r="O80" s="137"/>
      <c r="P80" s="137"/>
      <c r="Q80" s="137"/>
      <c r="R80" s="137"/>
      <c r="S80" s="137"/>
      <c r="T80" s="137"/>
      <c r="U80" s="137"/>
      <c r="V80" s="137"/>
      <c r="W80" s="137"/>
      <c r="X80" s="137"/>
      <c r="Y80" s="137"/>
      <c r="Z80" s="137"/>
    </row>
    <row r="81" spans="9:26" x14ac:dyDescent="0.25">
      <c r="I81" s="137"/>
      <c r="J81" s="137"/>
      <c r="K81" s="137"/>
      <c r="L81" s="137"/>
      <c r="M81" s="137"/>
      <c r="N81" s="137"/>
      <c r="O81" s="137"/>
      <c r="P81" s="137"/>
      <c r="Q81" s="137"/>
      <c r="R81" s="137"/>
      <c r="S81" s="137"/>
      <c r="T81" s="137"/>
      <c r="U81" s="137"/>
      <c r="V81" s="137"/>
      <c r="W81" s="137"/>
      <c r="X81" s="137"/>
      <c r="Y81" s="137"/>
      <c r="Z81" s="137"/>
    </row>
    <row r="82" spans="9:26" x14ac:dyDescent="0.25">
      <c r="I82" s="137"/>
      <c r="J82" s="137"/>
      <c r="K82" s="137"/>
      <c r="L82" s="137"/>
      <c r="M82" s="137"/>
      <c r="N82" s="137"/>
      <c r="O82" s="137"/>
      <c r="P82" s="137"/>
      <c r="Q82" s="137"/>
      <c r="R82" s="137"/>
      <c r="S82" s="137"/>
      <c r="T82" s="137"/>
      <c r="U82" s="137"/>
      <c r="V82" s="137"/>
      <c r="W82" s="137"/>
      <c r="X82" s="137"/>
      <c r="Y82" s="137"/>
      <c r="Z82" s="137"/>
    </row>
    <row r="83" spans="9:26" x14ac:dyDescent="0.25">
      <c r="I83" s="137"/>
      <c r="J83" s="137"/>
      <c r="K83" s="137"/>
      <c r="L83" s="137"/>
      <c r="M83" s="137"/>
      <c r="N83" s="137"/>
      <c r="O83" s="137"/>
      <c r="P83" s="137"/>
      <c r="Q83" s="137"/>
      <c r="R83" s="137"/>
      <c r="S83" s="137"/>
      <c r="T83" s="137"/>
      <c r="U83" s="137"/>
      <c r="V83" s="137"/>
      <c r="W83" s="137"/>
      <c r="X83" s="137"/>
      <c r="Y83" s="137"/>
      <c r="Z83" s="137"/>
    </row>
    <row r="84" spans="9:26" x14ac:dyDescent="0.25">
      <c r="I84" s="137"/>
      <c r="J84" s="137"/>
      <c r="K84" s="137"/>
      <c r="L84" s="137"/>
      <c r="M84" s="137"/>
      <c r="N84" s="137"/>
      <c r="O84" s="137"/>
      <c r="P84" s="137"/>
      <c r="Q84" s="137"/>
      <c r="R84" s="137"/>
      <c r="S84" s="137"/>
      <c r="T84" s="137"/>
      <c r="U84" s="137"/>
      <c r="V84" s="137"/>
      <c r="W84" s="137"/>
      <c r="X84" s="137"/>
      <c r="Y84" s="137"/>
      <c r="Z84" s="137"/>
    </row>
    <row r="85" spans="9:26" x14ac:dyDescent="0.25">
      <c r="I85" s="137"/>
      <c r="J85" s="137"/>
      <c r="K85" s="137"/>
      <c r="L85" s="137"/>
      <c r="M85" s="137"/>
      <c r="N85" s="137"/>
      <c r="O85" s="137"/>
      <c r="P85" s="137"/>
      <c r="Q85" s="137"/>
      <c r="R85" s="137"/>
      <c r="S85" s="137"/>
      <c r="T85" s="137"/>
      <c r="U85" s="137"/>
      <c r="V85" s="137"/>
      <c r="W85" s="137"/>
      <c r="X85" s="137"/>
      <c r="Y85" s="137"/>
      <c r="Z85" s="137"/>
    </row>
    <row r="86" spans="9:26" x14ac:dyDescent="0.25">
      <c r="I86" s="137"/>
      <c r="J86" s="137"/>
      <c r="K86" s="137"/>
      <c r="L86" s="137"/>
      <c r="M86" s="137"/>
      <c r="N86" s="137"/>
      <c r="O86" s="137"/>
      <c r="P86" s="137"/>
      <c r="Q86" s="137"/>
      <c r="R86" s="137"/>
      <c r="S86" s="137"/>
      <c r="T86" s="137"/>
      <c r="U86" s="137"/>
      <c r="V86" s="137"/>
      <c r="W86" s="137"/>
      <c r="X86" s="137"/>
      <c r="Y86" s="137"/>
      <c r="Z86" s="137"/>
    </row>
    <row r="87" spans="9:26" x14ac:dyDescent="0.25">
      <c r="I87" s="137"/>
      <c r="J87" s="137"/>
      <c r="K87" s="137"/>
      <c r="L87" s="137"/>
      <c r="M87" s="137"/>
      <c r="N87" s="137"/>
      <c r="O87" s="137"/>
      <c r="P87" s="137"/>
      <c r="Q87" s="137"/>
      <c r="R87" s="137"/>
      <c r="S87" s="137"/>
      <c r="T87" s="137"/>
      <c r="U87" s="137"/>
      <c r="V87" s="137"/>
      <c r="W87" s="137"/>
      <c r="X87" s="137"/>
      <c r="Y87" s="137"/>
      <c r="Z87" s="137"/>
    </row>
    <row r="88" spans="9:26" x14ac:dyDescent="0.25">
      <c r="I88" s="137"/>
      <c r="J88" s="137"/>
      <c r="K88" s="137"/>
      <c r="L88" s="137"/>
      <c r="M88" s="137"/>
      <c r="N88" s="137"/>
      <c r="O88" s="137"/>
      <c r="P88" s="137"/>
      <c r="Q88" s="137"/>
      <c r="R88" s="137"/>
      <c r="S88" s="137"/>
      <c r="T88" s="137"/>
      <c r="U88" s="137"/>
      <c r="V88" s="137"/>
      <c r="W88" s="137"/>
      <c r="X88" s="137"/>
      <c r="Y88" s="137"/>
      <c r="Z88" s="137"/>
    </row>
    <row r="89" spans="9:26" x14ac:dyDescent="0.25">
      <c r="I89" s="137"/>
      <c r="J89" s="137"/>
      <c r="K89" s="137"/>
      <c r="L89" s="137"/>
      <c r="M89" s="137"/>
      <c r="N89" s="137"/>
      <c r="O89" s="137"/>
      <c r="P89" s="137"/>
      <c r="Q89" s="137"/>
      <c r="R89" s="137"/>
      <c r="S89" s="137"/>
      <c r="T89" s="137"/>
      <c r="U89" s="137"/>
      <c r="V89" s="137"/>
      <c r="W89" s="137"/>
      <c r="X89" s="137"/>
      <c r="Y89" s="137"/>
      <c r="Z89" s="137"/>
    </row>
    <row r="90" spans="9:26" x14ac:dyDescent="0.25">
      <c r="I90" s="137"/>
      <c r="J90" s="137"/>
      <c r="K90" s="137"/>
      <c r="L90" s="137"/>
      <c r="M90" s="137"/>
      <c r="N90" s="137"/>
      <c r="O90" s="137"/>
      <c r="P90" s="137"/>
      <c r="Q90" s="137"/>
      <c r="R90" s="137"/>
      <c r="S90" s="137"/>
      <c r="T90" s="137"/>
      <c r="U90" s="137"/>
      <c r="V90" s="137"/>
      <c r="W90" s="137"/>
      <c r="X90" s="137"/>
      <c r="Y90" s="137"/>
      <c r="Z90" s="137"/>
    </row>
    <row r="91" spans="9:26" x14ac:dyDescent="0.25">
      <c r="I91" s="137"/>
      <c r="J91" s="137"/>
      <c r="K91" s="137"/>
      <c r="L91" s="137"/>
      <c r="M91" s="137"/>
      <c r="N91" s="137"/>
      <c r="O91" s="137"/>
      <c r="P91" s="137"/>
      <c r="Q91" s="137"/>
      <c r="R91" s="137"/>
      <c r="S91" s="137"/>
      <c r="T91" s="137"/>
      <c r="U91" s="137"/>
      <c r="V91" s="137"/>
      <c r="W91" s="137"/>
      <c r="X91" s="137"/>
      <c r="Y91" s="137"/>
      <c r="Z91" s="137"/>
    </row>
    <row r="92" spans="9:26" x14ac:dyDescent="0.25">
      <c r="I92" s="137"/>
      <c r="J92" s="137"/>
      <c r="K92" s="137"/>
      <c r="L92" s="137"/>
      <c r="M92" s="137"/>
      <c r="N92" s="137"/>
      <c r="O92" s="137"/>
      <c r="P92" s="137"/>
      <c r="Q92" s="137"/>
      <c r="R92" s="137"/>
      <c r="S92" s="137"/>
      <c r="T92" s="137"/>
      <c r="U92" s="137"/>
      <c r="V92" s="137"/>
      <c r="W92" s="137"/>
      <c r="X92" s="137"/>
      <c r="Y92" s="137"/>
      <c r="Z92" s="137"/>
    </row>
    <row r="93" spans="9:26" x14ac:dyDescent="0.25">
      <c r="I93" s="137"/>
      <c r="J93" s="137"/>
      <c r="K93" s="137"/>
      <c r="L93" s="137"/>
      <c r="M93" s="137"/>
      <c r="N93" s="137"/>
      <c r="O93" s="137"/>
      <c r="P93" s="137"/>
      <c r="Q93" s="137"/>
      <c r="R93" s="137"/>
      <c r="S93" s="137"/>
      <c r="T93" s="137"/>
      <c r="U93" s="137"/>
      <c r="V93" s="137"/>
      <c r="W93" s="137"/>
      <c r="X93" s="137"/>
      <c r="Y93" s="137"/>
      <c r="Z93" s="137"/>
    </row>
    <row r="94" spans="9:26" x14ac:dyDescent="0.25">
      <c r="I94" s="137"/>
      <c r="J94" s="137"/>
      <c r="K94" s="137"/>
      <c r="L94" s="137"/>
      <c r="M94" s="137"/>
      <c r="N94" s="137"/>
      <c r="O94" s="137"/>
      <c r="P94" s="137"/>
      <c r="Q94" s="137"/>
      <c r="R94" s="137"/>
      <c r="S94" s="137"/>
      <c r="T94" s="137"/>
      <c r="U94" s="137"/>
      <c r="V94" s="137"/>
      <c r="W94" s="137"/>
      <c r="X94" s="137"/>
      <c r="Y94" s="137"/>
      <c r="Z94" s="137"/>
    </row>
    <row r="95" spans="9:26" x14ac:dyDescent="0.25">
      <c r="I95" s="137"/>
      <c r="J95" s="137"/>
      <c r="K95" s="137"/>
      <c r="L95" s="137"/>
      <c r="M95" s="137"/>
      <c r="N95" s="137"/>
      <c r="O95" s="137"/>
      <c r="P95" s="137"/>
      <c r="Q95" s="137"/>
      <c r="R95" s="137"/>
      <c r="S95" s="137"/>
      <c r="T95" s="137"/>
      <c r="U95" s="137"/>
      <c r="V95" s="137"/>
      <c r="W95" s="137"/>
      <c r="X95" s="137"/>
      <c r="Y95" s="137"/>
      <c r="Z95" s="137"/>
    </row>
    <row r="96" spans="9:26" x14ac:dyDescent="0.25">
      <c r="I96" s="137"/>
      <c r="J96" s="137"/>
      <c r="K96" s="137"/>
      <c r="L96" s="137"/>
      <c r="M96" s="137"/>
      <c r="N96" s="137"/>
      <c r="O96" s="137"/>
      <c r="P96" s="137"/>
      <c r="Q96" s="137"/>
      <c r="R96" s="137"/>
      <c r="S96" s="137"/>
      <c r="T96" s="137"/>
      <c r="U96" s="137"/>
      <c r="V96" s="137"/>
      <c r="W96" s="137"/>
      <c r="X96" s="137"/>
      <c r="Y96" s="137"/>
      <c r="Z96" s="137"/>
    </row>
    <row r="97" spans="9:26" x14ac:dyDescent="0.25">
      <c r="I97" s="137"/>
      <c r="J97" s="137"/>
      <c r="K97" s="137"/>
      <c r="L97" s="137"/>
      <c r="M97" s="137"/>
      <c r="N97" s="137"/>
      <c r="O97" s="137"/>
      <c r="P97" s="137"/>
      <c r="Q97" s="137"/>
      <c r="R97" s="137"/>
      <c r="S97" s="137"/>
      <c r="T97" s="137"/>
      <c r="U97" s="137"/>
      <c r="V97" s="137"/>
      <c r="W97" s="137"/>
      <c r="X97" s="137"/>
      <c r="Y97" s="137"/>
      <c r="Z97" s="137"/>
    </row>
    <row r="98" spans="9:26" x14ac:dyDescent="0.25">
      <c r="I98" s="137"/>
      <c r="J98" s="137"/>
      <c r="K98" s="137"/>
      <c r="L98" s="137"/>
      <c r="M98" s="137"/>
      <c r="N98" s="137"/>
      <c r="O98" s="137"/>
      <c r="P98" s="137"/>
      <c r="Q98" s="137"/>
      <c r="R98" s="137"/>
      <c r="S98" s="137"/>
      <c r="T98" s="137"/>
      <c r="U98" s="137"/>
      <c r="V98" s="137"/>
      <c r="W98" s="137"/>
      <c r="X98" s="137"/>
      <c r="Y98" s="137"/>
      <c r="Z98" s="137"/>
    </row>
    <row r="99" spans="9:26" x14ac:dyDescent="0.25">
      <c r="I99" s="137"/>
      <c r="J99" s="137"/>
      <c r="K99" s="137"/>
      <c r="L99" s="137"/>
      <c r="M99" s="137"/>
      <c r="N99" s="137"/>
      <c r="O99" s="137"/>
      <c r="P99" s="137"/>
      <c r="Q99" s="137"/>
      <c r="R99" s="137"/>
      <c r="S99" s="137"/>
      <c r="T99" s="137"/>
      <c r="U99" s="137"/>
      <c r="V99" s="137"/>
      <c r="W99" s="137"/>
      <c r="X99" s="137"/>
      <c r="Y99" s="137"/>
      <c r="Z99" s="137"/>
    </row>
    <row r="100" spans="9:26" x14ac:dyDescent="0.25">
      <c r="I100" s="137"/>
      <c r="J100" s="137"/>
      <c r="K100" s="137"/>
      <c r="L100" s="137"/>
      <c r="M100" s="137"/>
      <c r="N100" s="137"/>
      <c r="O100" s="137"/>
      <c r="P100" s="137"/>
      <c r="Q100" s="137"/>
      <c r="R100" s="137"/>
      <c r="S100" s="137"/>
      <c r="T100" s="137"/>
      <c r="U100" s="137"/>
      <c r="V100" s="137"/>
      <c r="W100" s="137"/>
      <c r="X100" s="137"/>
      <c r="Y100" s="137"/>
      <c r="Z100" s="137"/>
    </row>
    <row r="101" spans="9:26" x14ac:dyDescent="0.25">
      <c r="I101" s="137"/>
      <c r="J101" s="137"/>
      <c r="K101" s="137"/>
      <c r="L101" s="137"/>
      <c r="M101" s="137"/>
      <c r="N101" s="137"/>
      <c r="O101" s="137"/>
      <c r="P101" s="137"/>
      <c r="Q101" s="137"/>
      <c r="R101" s="137"/>
      <c r="S101" s="137"/>
      <c r="T101" s="137"/>
      <c r="U101" s="137"/>
      <c r="V101" s="137"/>
      <c r="W101" s="137"/>
      <c r="X101" s="137"/>
      <c r="Y101" s="137"/>
      <c r="Z101" s="137"/>
    </row>
    <row r="102" spans="9:26" x14ac:dyDescent="0.25">
      <c r="I102" s="137"/>
      <c r="J102" s="137"/>
      <c r="K102" s="137"/>
      <c r="L102" s="137"/>
      <c r="M102" s="137"/>
      <c r="N102" s="137"/>
      <c r="O102" s="137"/>
      <c r="P102" s="137"/>
      <c r="Q102" s="137"/>
      <c r="R102" s="137"/>
      <c r="S102" s="137"/>
      <c r="T102" s="137"/>
      <c r="U102" s="137"/>
      <c r="V102" s="137"/>
      <c r="W102" s="137"/>
      <c r="X102" s="137"/>
      <c r="Y102" s="137"/>
      <c r="Z102" s="137"/>
    </row>
    <row r="103" spans="9:26" x14ac:dyDescent="0.25">
      <c r="I103" s="137"/>
      <c r="J103" s="137"/>
      <c r="K103" s="137"/>
      <c r="L103" s="137"/>
      <c r="M103" s="137"/>
      <c r="N103" s="137"/>
      <c r="O103" s="137"/>
      <c r="P103" s="137"/>
      <c r="Q103" s="137"/>
      <c r="R103" s="137"/>
      <c r="S103" s="137"/>
      <c r="T103" s="137"/>
      <c r="U103" s="137"/>
      <c r="V103" s="137"/>
      <c r="W103" s="137"/>
      <c r="X103" s="137"/>
      <c r="Y103" s="137"/>
      <c r="Z103" s="137"/>
    </row>
    <row r="104" spans="9:26" x14ac:dyDescent="0.25">
      <c r="I104" s="137"/>
      <c r="J104" s="137"/>
      <c r="K104" s="137"/>
      <c r="L104" s="137"/>
      <c r="M104" s="137"/>
      <c r="N104" s="137"/>
      <c r="O104" s="137"/>
      <c r="P104" s="137"/>
      <c r="Q104" s="137"/>
      <c r="R104" s="137"/>
      <c r="S104" s="137"/>
      <c r="T104" s="137"/>
      <c r="U104" s="137"/>
      <c r="V104" s="137"/>
      <c r="W104" s="137"/>
      <c r="X104" s="137"/>
      <c r="Y104" s="137"/>
      <c r="Z104" s="137"/>
    </row>
    <row r="105" spans="9:26" x14ac:dyDescent="0.25">
      <c r="I105" s="137"/>
      <c r="J105" s="137"/>
      <c r="K105" s="137"/>
      <c r="L105" s="137"/>
      <c r="M105" s="137"/>
      <c r="N105" s="137"/>
      <c r="O105" s="137"/>
      <c r="P105" s="137"/>
      <c r="Q105" s="137"/>
      <c r="R105" s="137"/>
      <c r="S105" s="137"/>
      <c r="T105" s="137"/>
      <c r="U105" s="137"/>
      <c r="V105" s="137"/>
      <c r="W105" s="137"/>
      <c r="X105" s="137"/>
      <c r="Y105" s="137"/>
      <c r="Z105" s="137"/>
    </row>
    <row r="106" spans="9:26" x14ac:dyDescent="0.25">
      <c r="I106" s="137"/>
      <c r="J106" s="137"/>
      <c r="K106" s="137"/>
      <c r="L106" s="137"/>
      <c r="M106" s="137"/>
      <c r="N106" s="137"/>
      <c r="O106" s="137"/>
      <c r="P106" s="137"/>
      <c r="Q106" s="137"/>
      <c r="R106" s="137"/>
      <c r="S106" s="137"/>
      <c r="T106" s="137"/>
      <c r="U106" s="137"/>
      <c r="V106" s="137"/>
      <c r="W106" s="137"/>
      <c r="X106" s="137"/>
      <c r="Y106" s="137"/>
      <c r="Z106" s="137"/>
    </row>
    <row r="107" spans="9:26" x14ac:dyDescent="0.25">
      <c r="I107" s="137"/>
      <c r="J107" s="137"/>
      <c r="K107" s="137"/>
      <c r="L107" s="137"/>
      <c r="M107" s="137"/>
      <c r="N107" s="137"/>
      <c r="O107" s="137"/>
      <c r="P107" s="137"/>
      <c r="Q107" s="137"/>
      <c r="R107" s="137"/>
      <c r="S107" s="137"/>
      <c r="T107" s="137"/>
      <c r="U107" s="137"/>
      <c r="V107" s="137"/>
      <c r="W107" s="137"/>
      <c r="X107" s="137"/>
      <c r="Y107" s="137"/>
      <c r="Z107" s="137"/>
    </row>
    <row r="108" spans="9:26" x14ac:dyDescent="0.25">
      <c r="I108" s="137"/>
      <c r="J108" s="137"/>
      <c r="K108" s="137"/>
      <c r="L108" s="137"/>
      <c r="M108" s="137"/>
      <c r="N108" s="137"/>
      <c r="O108" s="137"/>
      <c r="P108" s="137"/>
      <c r="Q108" s="137"/>
      <c r="R108" s="137"/>
      <c r="S108" s="137"/>
      <c r="T108" s="137"/>
      <c r="U108" s="137"/>
      <c r="V108" s="137"/>
      <c r="W108" s="137"/>
      <c r="X108" s="137"/>
      <c r="Y108" s="137"/>
      <c r="Z108" s="137"/>
    </row>
    <row r="109" spans="9:26" x14ac:dyDescent="0.25">
      <c r="I109" s="137"/>
      <c r="J109" s="137"/>
      <c r="K109" s="137"/>
      <c r="L109" s="137"/>
      <c r="M109" s="137"/>
      <c r="N109" s="137"/>
      <c r="O109" s="137"/>
      <c r="P109" s="137"/>
      <c r="Q109" s="137"/>
      <c r="R109" s="137"/>
      <c r="S109" s="137"/>
      <c r="T109" s="137"/>
      <c r="U109" s="137"/>
      <c r="V109" s="137"/>
      <c r="W109" s="137"/>
      <c r="X109" s="137"/>
      <c r="Y109" s="137"/>
      <c r="Z109" s="137"/>
    </row>
    <row r="110" spans="9:26" x14ac:dyDescent="0.25">
      <c r="I110" s="137"/>
      <c r="J110" s="137"/>
      <c r="K110" s="137"/>
      <c r="L110" s="137"/>
      <c r="M110" s="137"/>
      <c r="N110" s="137"/>
      <c r="O110" s="137"/>
      <c r="P110" s="137"/>
      <c r="Q110" s="137"/>
      <c r="R110" s="137"/>
      <c r="S110" s="137"/>
      <c r="T110" s="137"/>
      <c r="U110" s="137"/>
      <c r="V110" s="137"/>
      <c r="W110" s="137"/>
      <c r="X110" s="137"/>
      <c r="Y110" s="137"/>
      <c r="Z110" s="137"/>
    </row>
    <row r="111" spans="9:26" x14ac:dyDescent="0.25">
      <c r="I111" s="137"/>
      <c r="J111" s="137"/>
      <c r="K111" s="137"/>
      <c r="L111" s="137"/>
      <c r="M111" s="137"/>
      <c r="N111" s="137"/>
      <c r="O111" s="137"/>
      <c r="P111" s="137"/>
      <c r="Q111" s="137"/>
      <c r="R111" s="137"/>
      <c r="S111" s="137"/>
      <c r="T111" s="137"/>
      <c r="U111" s="137"/>
      <c r="V111" s="137"/>
      <c r="W111" s="137"/>
      <c r="X111" s="137"/>
      <c r="Y111" s="137"/>
      <c r="Z111" s="137"/>
    </row>
    <row r="112" spans="9:26" x14ac:dyDescent="0.25">
      <c r="I112" s="137"/>
      <c r="J112" s="137"/>
      <c r="K112" s="137"/>
      <c r="L112" s="137"/>
      <c r="M112" s="137"/>
      <c r="N112" s="137"/>
      <c r="O112" s="137"/>
      <c r="P112" s="137"/>
      <c r="Q112" s="137"/>
      <c r="R112" s="137"/>
      <c r="S112" s="137"/>
      <c r="T112" s="137"/>
      <c r="U112" s="137"/>
      <c r="V112" s="137"/>
      <c r="W112" s="137"/>
      <c r="X112" s="137"/>
      <c r="Y112" s="137"/>
      <c r="Z112" s="137"/>
    </row>
    <row r="113" spans="9:26" x14ac:dyDescent="0.25">
      <c r="I113" s="137"/>
      <c r="J113" s="137"/>
      <c r="K113" s="137"/>
      <c r="L113" s="137"/>
      <c r="M113" s="137"/>
      <c r="N113" s="137"/>
      <c r="O113" s="137"/>
      <c r="P113" s="137"/>
      <c r="Q113" s="137"/>
      <c r="R113" s="137"/>
      <c r="S113" s="137"/>
      <c r="T113" s="137"/>
      <c r="U113" s="137"/>
      <c r="V113" s="137"/>
      <c r="W113" s="137"/>
      <c r="X113" s="137"/>
      <c r="Y113" s="137"/>
      <c r="Z113" s="137"/>
    </row>
    <row r="114" spans="9:26" x14ac:dyDescent="0.25">
      <c r="I114" s="137"/>
      <c r="J114" s="137"/>
      <c r="K114" s="137"/>
      <c r="L114" s="137"/>
      <c r="M114" s="137"/>
      <c r="N114" s="137"/>
      <c r="O114" s="137"/>
      <c r="P114" s="137"/>
      <c r="Q114" s="137"/>
      <c r="R114" s="137"/>
      <c r="S114" s="137"/>
      <c r="T114" s="137"/>
      <c r="U114" s="137"/>
      <c r="V114" s="137"/>
      <c r="W114" s="137"/>
      <c r="X114" s="137"/>
      <c r="Y114" s="137"/>
      <c r="Z114" s="137"/>
    </row>
    <row r="115" spans="9:26" x14ac:dyDescent="0.25">
      <c r="I115" s="137"/>
      <c r="J115" s="137"/>
      <c r="K115" s="137"/>
      <c r="L115" s="137"/>
      <c r="M115" s="137"/>
      <c r="N115" s="137"/>
      <c r="O115" s="137"/>
      <c r="P115" s="137"/>
      <c r="Q115" s="137"/>
      <c r="R115" s="137"/>
      <c r="S115" s="137"/>
      <c r="T115" s="137"/>
      <c r="U115" s="137"/>
      <c r="V115" s="137"/>
      <c r="W115" s="137"/>
      <c r="X115" s="137"/>
      <c r="Y115" s="137"/>
      <c r="Z115" s="137"/>
    </row>
    <row r="116" spans="9:26" x14ac:dyDescent="0.25">
      <c r="I116" s="137"/>
      <c r="J116" s="137"/>
      <c r="K116" s="137"/>
      <c r="L116" s="137"/>
      <c r="M116" s="137"/>
      <c r="N116" s="137"/>
      <c r="O116" s="137"/>
      <c r="P116" s="137"/>
      <c r="Q116" s="137"/>
      <c r="R116" s="137"/>
      <c r="S116" s="137"/>
      <c r="T116" s="137"/>
      <c r="U116" s="137"/>
      <c r="V116" s="137"/>
      <c r="W116" s="137"/>
      <c r="X116" s="137"/>
      <c r="Y116" s="137"/>
      <c r="Z116" s="137"/>
    </row>
    <row r="117" spans="9:26" x14ac:dyDescent="0.25">
      <c r="I117" s="137"/>
      <c r="J117" s="137"/>
      <c r="K117" s="137"/>
      <c r="L117" s="137"/>
      <c r="M117" s="137"/>
      <c r="N117" s="137"/>
      <c r="O117" s="137"/>
      <c r="P117" s="137"/>
      <c r="Q117" s="137"/>
      <c r="R117" s="137"/>
      <c r="S117" s="137"/>
      <c r="T117" s="137"/>
      <c r="U117" s="137"/>
      <c r="V117" s="137"/>
      <c r="W117" s="137"/>
      <c r="X117" s="137"/>
      <c r="Y117" s="137"/>
      <c r="Z117" s="137"/>
    </row>
    <row r="118" spans="9:26" x14ac:dyDescent="0.25">
      <c r="I118" s="137"/>
      <c r="J118" s="137"/>
      <c r="K118" s="137"/>
      <c r="L118" s="137"/>
      <c r="M118" s="137"/>
      <c r="N118" s="137"/>
      <c r="O118" s="137"/>
      <c r="P118" s="137"/>
      <c r="Q118" s="137"/>
      <c r="R118" s="137"/>
      <c r="S118" s="137"/>
      <c r="T118" s="137"/>
      <c r="U118" s="137"/>
      <c r="V118" s="137"/>
      <c r="W118" s="137"/>
      <c r="X118" s="137"/>
      <c r="Y118" s="137"/>
      <c r="Z118" s="137"/>
    </row>
    <row r="119" spans="9:26" x14ac:dyDescent="0.25">
      <c r="I119" s="137"/>
      <c r="J119" s="137"/>
      <c r="K119" s="137"/>
      <c r="L119" s="137"/>
      <c r="M119" s="137"/>
      <c r="N119" s="137"/>
      <c r="O119" s="137"/>
      <c r="P119" s="137"/>
      <c r="Q119" s="137"/>
      <c r="R119" s="137"/>
      <c r="S119" s="137"/>
      <c r="T119" s="137"/>
      <c r="U119" s="137"/>
      <c r="V119" s="137"/>
      <c r="W119" s="137"/>
      <c r="X119" s="137"/>
      <c r="Y119" s="137"/>
      <c r="Z119" s="137"/>
    </row>
    <row r="120" spans="9:26" x14ac:dyDescent="0.25">
      <c r="I120" s="137"/>
      <c r="J120" s="137"/>
      <c r="K120" s="137"/>
      <c r="L120" s="137"/>
      <c r="M120" s="137"/>
      <c r="N120" s="137"/>
      <c r="O120" s="137"/>
      <c r="P120" s="137"/>
      <c r="Q120" s="137"/>
      <c r="R120" s="137"/>
      <c r="S120" s="137"/>
      <c r="T120" s="137"/>
      <c r="U120" s="137"/>
      <c r="V120" s="137"/>
      <c r="W120" s="137"/>
      <c r="X120" s="137"/>
      <c r="Y120" s="137"/>
      <c r="Z120" s="137"/>
    </row>
    <row r="121" spans="9:26" x14ac:dyDescent="0.25">
      <c r="I121" s="137"/>
      <c r="J121" s="137"/>
      <c r="K121" s="137"/>
      <c r="L121" s="137"/>
      <c r="M121" s="137"/>
      <c r="N121" s="137"/>
      <c r="O121" s="137"/>
      <c r="P121" s="137"/>
      <c r="Q121" s="137"/>
      <c r="R121" s="137"/>
      <c r="S121" s="137"/>
      <c r="T121" s="137"/>
      <c r="U121" s="137"/>
      <c r="V121" s="137"/>
      <c r="W121" s="137"/>
      <c r="X121" s="137"/>
      <c r="Y121" s="137"/>
      <c r="Z121" s="137"/>
    </row>
    <row r="122" spans="9:26" x14ac:dyDescent="0.25">
      <c r="I122" s="137"/>
      <c r="J122" s="137"/>
      <c r="K122" s="137"/>
      <c r="L122" s="137"/>
      <c r="M122" s="137"/>
      <c r="N122" s="137"/>
      <c r="O122" s="137"/>
      <c r="P122" s="137"/>
      <c r="Q122" s="137"/>
      <c r="R122" s="137"/>
      <c r="S122" s="137"/>
      <c r="T122" s="137"/>
      <c r="U122" s="137"/>
      <c r="V122" s="137"/>
      <c r="W122" s="137"/>
      <c r="X122" s="137"/>
      <c r="Y122" s="137"/>
      <c r="Z122" s="137"/>
    </row>
    <row r="123" spans="9:26" x14ac:dyDescent="0.25">
      <c r="I123" s="137"/>
      <c r="J123" s="137"/>
      <c r="K123" s="137"/>
      <c r="L123" s="137"/>
      <c r="M123" s="137"/>
      <c r="N123" s="137"/>
      <c r="O123" s="137"/>
      <c r="P123" s="137"/>
      <c r="Q123" s="137"/>
      <c r="R123" s="137"/>
      <c r="S123" s="137"/>
      <c r="T123" s="137"/>
      <c r="U123" s="137"/>
      <c r="V123" s="137"/>
      <c r="W123" s="137"/>
      <c r="X123" s="137"/>
      <c r="Y123" s="137"/>
      <c r="Z123" s="137"/>
    </row>
    <row r="124" spans="9:26" x14ac:dyDescent="0.25">
      <c r="I124" s="137"/>
      <c r="J124" s="137"/>
      <c r="K124" s="137"/>
      <c r="L124" s="137"/>
      <c r="M124" s="137"/>
      <c r="N124" s="137"/>
      <c r="O124" s="137"/>
      <c r="P124" s="137"/>
      <c r="Q124" s="137"/>
      <c r="R124" s="137"/>
      <c r="S124" s="137"/>
      <c r="T124" s="137"/>
      <c r="U124" s="137"/>
      <c r="V124" s="137"/>
      <c r="W124" s="137"/>
      <c r="X124" s="137"/>
      <c r="Y124" s="137"/>
      <c r="Z124" s="137"/>
    </row>
    <row r="125" spans="9:26" x14ac:dyDescent="0.25">
      <c r="I125" s="137"/>
      <c r="J125" s="137"/>
      <c r="K125" s="137"/>
      <c r="L125" s="137"/>
      <c r="M125" s="137"/>
      <c r="N125" s="137"/>
      <c r="O125" s="137"/>
      <c r="P125" s="137"/>
      <c r="Q125" s="137"/>
      <c r="R125" s="137"/>
      <c r="S125" s="137"/>
      <c r="T125" s="137"/>
      <c r="U125" s="137"/>
      <c r="V125" s="137"/>
      <c r="W125" s="137"/>
      <c r="X125" s="137"/>
      <c r="Y125" s="137"/>
      <c r="Z125" s="137"/>
    </row>
    <row r="126" spans="9:26" x14ac:dyDescent="0.25">
      <c r="I126" s="137"/>
      <c r="J126" s="137"/>
      <c r="K126" s="137"/>
      <c r="L126" s="137"/>
      <c r="M126" s="137"/>
      <c r="N126" s="137"/>
      <c r="O126" s="137"/>
      <c r="P126" s="137"/>
      <c r="Q126" s="137"/>
      <c r="R126" s="137"/>
      <c r="S126" s="137"/>
      <c r="T126" s="137"/>
      <c r="U126" s="137"/>
      <c r="V126" s="137"/>
      <c r="W126" s="137"/>
      <c r="X126" s="137"/>
      <c r="Y126" s="137"/>
      <c r="Z126" s="137"/>
    </row>
    <row r="127" spans="9:26" x14ac:dyDescent="0.25">
      <c r="I127" s="137"/>
      <c r="J127" s="137"/>
      <c r="K127" s="137"/>
      <c r="L127" s="137"/>
      <c r="M127" s="137"/>
      <c r="N127" s="137"/>
      <c r="O127" s="137"/>
      <c r="P127" s="137"/>
      <c r="Q127" s="137"/>
      <c r="R127" s="137"/>
      <c r="S127" s="137"/>
      <c r="T127" s="137"/>
      <c r="U127" s="137"/>
      <c r="V127" s="137"/>
      <c r="W127" s="137"/>
      <c r="X127" s="137"/>
      <c r="Y127" s="137"/>
      <c r="Z127" s="137"/>
    </row>
    <row r="128" spans="9:26" x14ac:dyDescent="0.25">
      <c r="I128" s="137"/>
      <c r="J128" s="137"/>
      <c r="K128" s="137"/>
      <c r="L128" s="137"/>
      <c r="M128" s="137"/>
      <c r="N128" s="137"/>
      <c r="O128" s="137"/>
      <c r="P128" s="137"/>
      <c r="Q128" s="137"/>
      <c r="R128" s="137"/>
      <c r="S128" s="137"/>
      <c r="T128" s="137"/>
      <c r="U128" s="137"/>
      <c r="V128" s="137"/>
      <c r="W128" s="137"/>
      <c r="X128" s="137"/>
      <c r="Y128" s="137"/>
      <c r="Z128" s="137"/>
    </row>
    <row r="129" spans="9:26" x14ac:dyDescent="0.25">
      <c r="I129" s="137"/>
      <c r="J129" s="137"/>
      <c r="K129" s="137"/>
      <c r="L129" s="137"/>
      <c r="M129" s="137"/>
      <c r="N129" s="137"/>
      <c r="O129" s="137"/>
      <c r="P129" s="137"/>
      <c r="Q129" s="137"/>
      <c r="R129" s="137"/>
      <c r="S129" s="137"/>
      <c r="T129" s="137"/>
      <c r="U129" s="137"/>
      <c r="V129" s="137"/>
      <c r="W129" s="137"/>
      <c r="X129" s="137"/>
      <c r="Y129" s="137"/>
      <c r="Z129" s="137"/>
    </row>
    <row r="130" spans="9:26" x14ac:dyDescent="0.25">
      <c r="I130" s="137"/>
      <c r="J130" s="137"/>
      <c r="K130" s="137"/>
      <c r="L130" s="137"/>
      <c r="M130" s="137"/>
      <c r="N130" s="137"/>
      <c r="O130" s="137"/>
      <c r="P130" s="137"/>
      <c r="Q130" s="137"/>
      <c r="R130" s="137"/>
      <c r="S130" s="137"/>
      <c r="T130" s="137"/>
      <c r="U130" s="137"/>
      <c r="V130" s="137"/>
      <c r="W130" s="137"/>
      <c r="X130" s="137"/>
      <c r="Y130" s="137"/>
      <c r="Z130" s="137"/>
    </row>
    <row r="131" spans="9:26" x14ac:dyDescent="0.25">
      <c r="I131" s="137"/>
      <c r="J131" s="137"/>
      <c r="K131" s="137"/>
      <c r="L131" s="137"/>
      <c r="M131" s="137"/>
      <c r="N131" s="137"/>
      <c r="O131" s="137"/>
      <c r="P131" s="137"/>
      <c r="Q131" s="137"/>
      <c r="R131" s="137"/>
      <c r="S131" s="137"/>
      <c r="T131" s="137"/>
      <c r="U131" s="137"/>
      <c r="V131" s="137"/>
      <c r="W131" s="137"/>
      <c r="X131" s="137"/>
      <c r="Y131" s="137"/>
      <c r="Z131" s="137"/>
    </row>
    <row r="132" spans="9:26" x14ac:dyDescent="0.25">
      <c r="I132" s="137"/>
      <c r="J132" s="137"/>
      <c r="K132" s="137"/>
      <c r="L132" s="137"/>
      <c r="M132" s="137"/>
      <c r="N132" s="137"/>
      <c r="O132" s="137"/>
      <c r="P132" s="137"/>
      <c r="Q132" s="137"/>
      <c r="R132" s="137"/>
      <c r="S132" s="137"/>
      <c r="T132" s="137"/>
      <c r="U132" s="137"/>
      <c r="V132" s="137"/>
      <c r="W132" s="137"/>
      <c r="X132" s="137"/>
      <c r="Y132" s="137"/>
      <c r="Z132" s="137"/>
    </row>
    <row r="133" spans="9:26" x14ac:dyDescent="0.25">
      <c r="I133" s="137"/>
      <c r="J133" s="137"/>
      <c r="K133" s="137"/>
      <c r="L133" s="137"/>
      <c r="M133" s="137"/>
      <c r="N133" s="137"/>
      <c r="O133" s="137"/>
      <c r="P133" s="137"/>
      <c r="Q133" s="137"/>
      <c r="R133" s="137"/>
      <c r="S133" s="137"/>
      <c r="T133" s="137"/>
      <c r="U133" s="137"/>
      <c r="V133" s="137"/>
      <c r="W133" s="137"/>
      <c r="X133" s="137"/>
      <c r="Y133" s="137"/>
      <c r="Z133" s="137"/>
    </row>
    <row r="134" spans="9:26" x14ac:dyDescent="0.25">
      <c r="I134" s="137"/>
      <c r="J134" s="137"/>
      <c r="K134" s="137"/>
      <c r="L134" s="137"/>
      <c r="M134" s="137"/>
      <c r="N134" s="137"/>
      <c r="O134" s="137"/>
      <c r="P134" s="137"/>
      <c r="Q134" s="137"/>
      <c r="R134" s="137"/>
      <c r="S134" s="137"/>
      <c r="T134" s="137"/>
      <c r="U134" s="137"/>
      <c r="V134" s="137"/>
      <c r="W134" s="137"/>
      <c r="X134" s="137"/>
      <c r="Y134" s="137"/>
      <c r="Z134" s="137"/>
    </row>
    <row r="135" spans="9:26" x14ac:dyDescent="0.25">
      <c r="I135" s="137"/>
      <c r="J135" s="137"/>
      <c r="K135" s="137"/>
      <c r="L135" s="137"/>
      <c r="M135" s="137"/>
      <c r="N135" s="137"/>
      <c r="O135" s="137"/>
      <c r="P135" s="137"/>
      <c r="Q135" s="137"/>
      <c r="R135" s="137"/>
      <c r="S135" s="137"/>
      <c r="T135" s="137"/>
      <c r="U135" s="137"/>
      <c r="V135" s="137"/>
      <c r="W135" s="137"/>
      <c r="X135" s="137"/>
      <c r="Y135" s="137"/>
      <c r="Z135" s="137"/>
    </row>
    <row r="136" spans="9:26" x14ac:dyDescent="0.25">
      <c r="I136" s="137"/>
      <c r="J136" s="137"/>
      <c r="K136" s="137"/>
      <c r="L136" s="137"/>
      <c r="M136" s="137"/>
      <c r="N136" s="137"/>
      <c r="O136" s="137"/>
      <c r="P136" s="137"/>
      <c r="Q136" s="137"/>
      <c r="R136" s="137"/>
      <c r="S136" s="137"/>
      <c r="T136" s="137"/>
      <c r="U136" s="137"/>
      <c r="V136" s="137"/>
      <c r="W136" s="137"/>
      <c r="X136" s="137"/>
      <c r="Y136" s="137"/>
      <c r="Z136" s="137"/>
    </row>
    <row r="137" spans="9:26" x14ac:dyDescent="0.25">
      <c r="I137" s="137"/>
      <c r="J137" s="137"/>
      <c r="K137" s="137"/>
      <c r="L137" s="137"/>
      <c r="M137" s="137"/>
      <c r="N137" s="137"/>
      <c r="O137" s="137"/>
      <c r="P137" s="137"/>
      <c r="Q137" s="137"/>
      <c r="R137" s="137"/>
      <c r="S137" s="137"/>
      <c r="T137" s="137"/>
      <c r="U137" s="137"/>
      <c r="V137" s="137"/>
      <c r="W137" s="137"/>
      <c r="X137" s="137"/>
      <c r="Y137" s="137"/>
      <c r="Z137" s="137"/>
    </row>
    <row r="138" spans="9:26" x14ac:dyDescent="0.25">
      <c r="I138" s="137"/>
      <c r="J138" s="137"/>
      <c r="K138" s="137"/>
      <c r="L138" s="137"/>
      <c r="M138" s="137"/>
      <c r="N138" s="137"/>
      <c r="O138" s="137"/>
      <c r="P138" s="137"/>
      <c r="Q138" s="137"/>
      <c r="R138" s="137"/>
      <c r="S138" s="137"/>
      <c r="T138" s="137"/>
      <c r="U138" s="137"/>
      <c r="V138" s="137"/>
      <c r="W138" s="137"/>
      <c r="X138" s="137"/>
      <c r="Y138" s="137"/>
      <c r="Z138" s="137"/>
    </row>
    <row r="139" spans="9:26" x14ac:dyDescent="0.25">
      <c r="I139" s="137"/>
      <c r="J139" s="137"/>
      <c r="K139" s="137"/>
      <c r="L139" s="137"/>
      <c r="M139" s="137"/>
      <c r="N139" s="137"/>
      <c r="O139" s="137"/>
      <c r="P139" s="137"/>
      <c r="Q139" s="137"/>
      <c r="R139" s="137"/>
      <c r="S139" s="137"/>
      <c r="T139" s="137"/>
      <c r="U139" s="137"/>
      <c r="V139" s="137"/>
      <c r="W139" s="137"/>
      <c r="X139" s="137"/>
      <c r="Y139" s="137"/>
      <c r="Z139" s="137"/>
    </row>
    <row r="140" spans="9:26" x14ac:dyDescent="0.25">
      <c r="I140" s="137"/>
      <c r="J140" s="137"/>
      <c r="K140" s="137"/>
      <c r="L140" s="137"/>
      <c r="M140" s="137"/>
      <c r="N140" s="137"/>
      <c r="O140" s="137"/>
      <c r="P140" s="137"/>
      <c r="Q140" s="137"/>
      <c r="R140" s="137"/>
      <c r="S140" s="137"/>
      <c r="T140" s="137"/>
      <c r="U140" s="137"/>
      <c r="V140" s="137"/>
      <c r="W140" s="137"/>
      <c r="X140" s="137"/>
      <c r="Y140" s="137"/>
      <c r="Z140" s="137"/>
    </row>
    <row r="141" spans="9:26" x14ac:dyDescent="0.25">
      <c r="I141" s="137"/>
      <c r="J141" s="137"/>
      <c r="K141" s="137"/>
      <c r="L141" s="137"/>
      <c r="M141" s="137"/>
      <c r="N141" s="137"/>
      <c r="O141" s="137"/>
      <c r="P141" s="137"/>
      <c r="Q141" s="137"/>
      <c r="R141" s="137"/>
      <c r="S141" s="137"/>
      <c r="T141" s="137"/>
      <c r="U141" s="137"/>
      <c r="V141" s="137"/>
      <c r="W141" s="137"/>
      <c r="X141" s="137"/>
      <c r="Y141" s="137"/>
      <c r="Z141" s="137"/>
    </row>
    <row r="142" spans="9:26" x14ac:dyDescent="0.25">
      <c r="I142" s="137"/>
      <c r="J142" s="137"/>
      <c r="K142" s="137"/>
      <c r="L142" s="137"/>
      <c r="M142" s="137"/>
      <c r="N142" s="137"/>
      <c r="O142" s="137"/>
      <c r="P142" s="137"/>
      <c r="Q142" s="137"/>
      <c r="R142" s="137"/>
      <c r="S142" s="137"/>
      <c r="T142" s="137"/>
      <c r="U142" s="137"/>
      <c r="V142" s="137"/>
      <c r="W142" s="137"/>
      <c r="X142" s="137"/>
      <c r="Y142" s="137"/>
      <c r="Z142" s="137"/>
    </row>
    <row r="143" spans="9:26" x14ac:dyDescent="0.25">
      <c r="I143" s="137"/>
      <c r="J143" s="137"/>
      <c r="K143" s="137"/>
      <c r="L143" s="137"/>
      <c r="M143" s="137"/>
      <c r="N143" s="137"/>
      <c r="O143" s="137"/>
      <c r="P143" s="137"/>
      <c r="Q143" s="137"/>
      <c r="R143" s="137"/>
      <c r="S143" s="137"/>
      <c r="T143" s="137"/>
      <c r="U143" s="137"/>
      <c r="V143" s="137"/>
      <c r="W143" s="137"/>
      <c r="X143" s="137"/>
      <c r="Y143" s="137"/>
      <c r="Z143" s="137"/>
    </row>
    <row r="144" spans="9:26" x14ac:dyDescent="0.25">
      <c r="I144" s="137"/>
      <c r="J144" s="137"/>
      <c r="K144" s="137"/>
      <c r="L144" s="137"/>
      <c r="M144" s="137"/>
      <c r="N144" s="137"/>
      <c r="O144" s="137"/>
      <c r="P144" s="137"/>
      <c r="Q144" s="137"/>
      <c r="R144" s="137"/>
      <c r="S144" s="137"/>
      <c r="T144" s="137"/>
      <c r="U144" s="137"/>
      <c r="V144" s="137"/>
      <c r="W144" s="137"/>
      <c r="X144" s="137"/>
      <c r="Y144" s="137"/>
      <c r="Z144" s="137"/>
    </row>
    <row r="145" spans="9:26" x14ac:dyDescent="0.25">
      <c r="I145" s="137"/>
      <c r="J145" s="137"/>
      <c r="K145" s="137"/>
      <c r="L145" s="137"/>
      <c r="M145" s="137"/>
      <c r="N145" s="137"/>
      <c r="O145" s="137"/>
      <c r="P145" s="137"/>
      <c r="Q145" s="137"/>
      <c r="R145" s="137"/>
      <c r="S145" s="137"/>
      <c r="T145" s="137"/>
      <c r="U145" s="137"/>
      <c r="V145" s="137"/>
      <c r="W145" s="137"/>
      <c r="X145" s="137"/>
      <c r="Y145" s="137"/>
      <c r="Z145" s="137"/>
    </row>
    <row r="146" spans="9:26" x14ac:dyDescent="0.25">
      <c r="I146" s="137"/>
      <c r="J146" s="137"/>
      <c r="K146" s="137"/>
      <c r="L146" s="137"/>
      <c r="M146" s="137"/>
      <c r="N146" s="137"/>
      <c r="O146" s="137"/>
      <c r="P146" s="137"/>
      <c r="Q146" s="137"/>
      <c r="R146" s="137"/>
      <c r="S146" s="137"/>
      <c r="T146" s="137"/>
      <c r="U146" s="137"/>
      <c r="V146" s="137"/>
      <c r="W146" s="137"/>
      <c r="X146" s="137"/>
      <c r="Y146" s="137"/>
      <c r="Z146" s="137"/>
    </row>
    <row r="147" spans="9:26" x14ac:dyDescent="0.25">
      <c r="I147" s="137"/>
      <c r="J147" s="137"/>
      <c r="K147" s="137"/>
      <c r="L147" s="137"/>
      <c r="M147" s="137"/>
      <c r="N147" s="137"/>
      <c r="O147" s="137"/>
      <c r="P147" s="137"/>
      <c r="Q147" s="137"/>
      <c r="R147" s="137"/>
      <c r="S147" s="137"/>
      <c r="T147" s="137"/>
      <c r="U147" s="137"/>
      <c r="V147" s="137"/>
      <c r="W147" s="137"/>
      <c r="X147" s="137"/>
      <c r="Y147" s="137"/>
      <c r="Z147" s="137"/>
    </row>
    <row r="148" spans="9:26" x14ac:dyDescent="0.25">
      <c r="I148" s="137"/>
      <c r="J148" s="137"/>
      <c r="K148" s="137"/>
      <c r="L148" s="137"/>
      <c r="M148" s="137"/>
      <c r="N148" s="137"/>
      <c r="O148" s="137"/>
      <c r="P148" s="137"/>
      <c r="Q148" s="137"/>
      <c r="R148" s="137"/>
      <c r="S148" s="137"/>
      <c r="T148" s="137"/>
      <c r="U148" s="137"/>
      <c r="V148" s="137"/>
      <c r="W148" s="137"/>
      <c r="X148" s="137"/>
      <c r="Y148" s="137"/>
      <c r="Z148" s="137"/>
    </row>
    <row r="149" spans="9:26" x14ac:dyDescent="0.25">
      <c r="I149" s="137"/>
      <c r="J149" s="137"/>
      <c r="K149" s="137"/>
      <c r="L149" s="137"/>
      <c r="M149" s="137"/>
      <c r="N149" s="137"/>
      <c r="O149" s="137"/>
      <c r="P149" s="137"/>
      <c r="Q149" s="137"/>
      <c r="R149" s="137"/>
      <c r="S149" s="137"/>
      <c r="T149" s="137"/>
      <c r="U149" s="137"/>
      <c r="V149" s="137"/>
      <c r="W149" s="137"/>
      <c r="X149" s="137"/>
      <c r="Y149" s="137"/>
      <c r="Z149" s="137"/>
    </row>
    <row r="150" spans="9:26" x14ac:dyDescent="0.25">
      <c r="I150" s="137"/>
      <c r="J150" s="137"/>
      <c r="K150" s="137"/>
      <c r="L150" s="137"/>
      <c r="M150" s="137"/>
      <c r="N150" s="137"/>
      <c r="O150" s="137"/>
      <c r="P150" s="137"/>
      <c r="Q150" s="137"/>
      <c r="R150" s="137"/>
      <c r="S150" s="137"/>
      <c r="T150" s="137"/>
      <c r="U150" s="137"/>
      <c r="V150" s="137"/>
      <c r="W150" s="137"/>
      <c r="X150" s="137"/>
      <c r="Y150" s="137"/>
      <c r="Z150" s="137"/>
    </row>
    <row r="151" spans="9:26" x14ac:dyDescent="0.25">
      <c r="I151" s="137"/>
      <c r="J151" s="137"/>
      <c r="K151" s="137"/>
      <c r="L151" s="137"/>
      <c r="M151" s="137"/>
      <c r="N151" s="137"/>
      <c r="O151" s="137"/>
      <c r="P151" s="137"/>
      <c r="Q151" s="137"/>
      <c r="R151" s="137"/>
      <c r="S151" s="137"/>
      <c r="T151" s="137"/>
      <c r="U151" s="137"/>
      <c r="V151" s="137"/>
      <c r="W151" s="137"/>
      <c r="X151" s="137"/>
      <c r="Y151" s="137"/>
      <c r="Z151" s="137"/>
    </row>
    <row r="152" spans="9:26" x14ac:dyDescent="0.25">
      <c r="I152" s="137"/>
      <c r="J152" s="137"/>
      <c r="K152" s="137"/>
      <c r="L152" s="137"/>
      <c r="M152" s="137"/>
      <c r="N152" s="137"/>
      <c r="O152" s="137"/>
      <c r="P152" s="137"/>
      <c r="Q152" s="137"/>
      <c r="R152" s="137"/>
      <c r="S152" s="137"/>
      <c r="T152" s="137"/>
      <c r="U152" s="137"/>
      <c r="V152" s="137"/>
      <c r="W152" s="137"/>
      <c r="X152" s="137"/>
      <c r="Y152" s="137"/>
      <c r="Z152" s="137"/>
    </row>
    <row r="153" spans="9:26" x14ac:dyDescent="0.25">
      <c r="I153" s="137"/>
      <c r="J153" s="137"/>
      <c r="K153" s="137"/>
      <c r="L153" s="137"/>
      <c r="M153" s="137"/>
      <c r="N153" s="137"/>
      <c r="O153" s="137"/>
      <c r="P153" s="137"/>
      <c r="Q153" s="137"/>
      <c r="R153" s="137"/>
      <c r="S153" s="137"/>
      <c r="T153" s="137"/>
      <c r="U153" s="137"/>
      <c r="V153" s="137"/>
      <c r="W153" s="137"/>
      <c r="X153" s="137"/>
      <c r="Y153" s="137"/>
      <c r="Z153" s="137"/>
    </row>
    <row r="154" spans="9:26" x14ac:dyDescent="0.25">
      <c r="I154" s="137"/>
      <c r="J154" s="137"/>
      <c r="K154" s="137"/>
      <c r="L154" s="137"/>
      <c r="M154" s="137"/>
      <c r="N154" s="137"/>
      <c r="O154" s="137"/>
      <c r="P154" s="137"/>
      <c r="Q154" s="137"/>
      <c r="R154" s="137"/>
      <c r="S154" s="137"/>
      <c r="T154" s="137"/>
      <c r="U154" s="137"/>
      <c r="V154" s="137"/>
      <c r="W154" s="137"/>
      <c r="X154" s="137"/>
      <c r="Y154" s="137"/>
      <c r="Z154" s="137"/>
    </row>
    <row r="155" spans="9:26" x14ac:dyDescent="0.25">
      <c r="I155" s="137"/>
      <c r="J155" s="137"/>
      <c r="K155" s="137"/>
      <c r="L155" s="137"/>
      <c r="M155" s="137"/>
      <c r="N155" s="137"/>
      <c r="O155" s="137"/>
      <c r="P155" s="137"/>
      <c r="Q155" s="137"/>
      <c r="R155" s="137"/>
      <c r="S155" s="137"/>
      <c r="T155" s="137"/>
      <c r="U155" s="137"/>
      <c r="V155" s="137"/>
      <c r="W155" s="137"/>
      <c r="X155" s="137"/>
      <c r="Y155" s="137"/>
      <c r="Z155" s="137"/>
    </row>
    <row r="156" spans="9:26" x14ac:dyDescent="0.25">
      <c r="I156" s="137"/>
      <c r="J156" s="137"/>
      <c r="K156" s="137"/>
      <c r="L156" s="137"/>
      <c r="M156" s="137"/>
      <c r="N156" s="137"/>
      <c r="O156" s="137"/>
      <c r="P156" s="137"/>
      <c r="Q156" s="137"/>
      <c r="R156" s="137"/>
      <c r="S156" s="137"/>
      <c r="T156" s="137"/>
      <c r="U156" s="137"/>
      <c r="V156" s="137"/>
      <c r="W156" s="137"/>
      <c r="X156" s="137"/>
      <c r="Y156" s="137"/>
      <c r="Z156" s="137"/>
    </row>
    <row r="157" spans="9:26" x14ac:dyDescent="0.25">
      <c r="I157" s="137"/>
      <c r="J157" s="137"/>
      <c r="K157" s="137"/>
      <c r="L157" s="137"/>
      <c r="M157" s="137"/>
      <c r="N157" s="137"/>
      <c r="O157" s="137"/>
      <c r="P157" s="137"/>
      <c r="Q157" s="137"/>
      <c r="R157" s="137"/>
      <c r="S157" s="137"/>
      <c r="T157" s="137"/>
      <c r="U157" s="137"/>
      <c r="V157" s="137"/>
      <c r="W157" s="137"/>
      <c r="X157" s="137"/>
      <c r="Y157" s="137"/>
      <c r="Z157" s="137"/>
    </row>
    <row r="158" spans="9:26" x14ac:dyDescent="0.25">
      <c r="I158" s="137"/>
      <c r="J158" s="137"/>
      <c r="K158" s="137"/>
      <c r="L158" s="137"/>
      <c r="M158" s="137"/>
      <c r="N158" s="137"/>
      <c r="O158" s="137"/>
      <c r="P158" s="137"/>
      <c r="Q158" s="137"/>
      <c r="R158" s="137"/>
      <c r="S158" s="137"/>
      <c r="T158" s="137"/>
      <c r="U158" s="137"/>
      <c r="V158" s="137"/>
      <c r="W158" s="137"/>
      <c r="X158" s="137"/>
      <c r="Y158" s="137"/>
      <c r="Z158" s="137"/>
    </row>
    <row r="159" spans="9:26" x14ac:dyDescent="0.25">
      <c r="I159" s="137"/>
      <c r="J159" s="137"/>
      <c r="K159" s="137"/>
      <c r="L159" s="137"/>
      <c r="M159" s="137"/>
      <c r="N159" s="137"/>
      <c r="O159" s="137"/>
      <c r="P159" s="137"/>
      <c r="Q159" s="137"/>
      <c r="R159" s="137"/>
      <c r="S159" s="137"/>
      <c r="T159" s="137"/>
      <c r="U159" s="137"/>
      <c r="V159" s="137"/>
      <c r="W159" s="137"/>
      <c r="X159" s="137"/>
      <c r="Y159" s="137"/>
      <c r="Z159" s="137"/>
    </row>
    <row r="160" spans="9:26" x14ac:dyDescent="0.25">
      <c r="I160" s="137"/>
      <c r="J160" s="137"/>
      <c r="K160" s="137"/>
      <c r="L160" s="137"/>
      <c r="M160" s="137"/>
      <c r="N160" s="137"/>
      <c r="O160" s="137"/>
      <c r="P160" s="137"/>
      <c r="Q160" s="137"/>
      <c r="R160" s="137"/>
      <c r="S160" s="137"/>
      <c r="T160" s="137"/>
      <c r="U160" s="137"/>
      <c r="V160" s="137"/>
      <c r="W160" s="137"/>
      <c r="X160" s="137"/>
      <c r="Y160" s="137"/>
      <c r="Z160" s="137"/>
    </row>
    <row r="161" spans="9:26" x14ac:dyDescent="0.25">
      <c r="I161" s="137"/>
      <c r="J161" s="137"/>
      <c r="K161" s="137"/>
      <c r="L161" s="137"/>
      <c r="M161" s="137"/>
      <c r="N161" s="137"/>
      <c r="O161" s="137"/>
      <c r="P161" s="137"/>
      <c r="Q161" s="137"/>
      <c r="R161" s="137"/>
      <c r="S161" s="137"/>
      <c r="T161" s="137"/>
      <c r="U161" s="137"/>
      <c r="V161" s="137"/>
      <c r="W161" s="137"/>
      <c r="X161" s="137"/>
      <c r="Y161" s="137"/>
      <c r="Z161" s="137"/>
    </row>
    <row r="162" spans="9:26" x14ac:dyDescent="0.25">
      <c r="I162" s="137"/>
      <c r="J162" s="137"/>
      <c r="K162" s="137"/>
      <c r="L162" s="137"/>
      <c r="M162" s="137"/>
      <c r="N162" s="137"/>
      <c r="O162" s="137"/>
      <c r="P162" s="137"/>
      <c r="Q162" s="137"/>
      <c r="R162" s="137"/>
      <c r="S162" s="137"/>
      <c r="T162" s="137"/>
      <c r="U162" s="137"/>
      <c r="V162" s="137"/>
      <c r="W162" s="137"/>
      <c r="X162" s="137"/>
      <c r="Y162" s="137"/>
      <c r="Z162" s="137"/>
    </row>
    <row r="163" spans="9:26" x14ac:dyDescent="0.25">
      <c r="I163" s="137"/>
      <c r="J163" s="137"/>
      <c r="K163" s="137"/>
      <c r="L163" s="137"/>
      <c r="M163" s="137"/>
      <c r="N163" s="137"/>
      <c r="O163" s="137"/>
      <c r="P163" s="137"/>
      <c r="Q163" s="137"/>
      <c r="R163" s="137"/>
      <c r="S163" s="137"/>
      <c r="T163" s="137"/>
      <c r="U163" s="137"/>
      <c r="V163" s="137"/>
      <c r="W163" s="137"/>
      <c r="X163" s="137"/>
      <c r="Y163" s="137"/>
      <c r="Z163" s="137"/>
    </row>
    <row r="164" spans="9:26" x14ac:dyDescent="0.25">
      <c r="I164" s="137"/>
      <c r="J164" s="137"/>
      <c r="K164" s="137"/>
      <c r="L164" s="137"/>
      <c r="M164" s="137"/>
      <c r="N164" s="137"/>
      <c r="O164" s="137"/>
      <c r="P164" s="137"/>
      <c r="Q164" s="137"/>
      <c r="R164" s="137"/>
      <c r="S164" s="137"/>
      <c r="T164" s="137"/>
      <c r="U164" s="137"/>
      <c r="V164" s="137"/>
      <c r="W164" s="137"/>
      <c r="X164" s="137"/>
      <c r="Y164" s="137"/>
      <c r="Z164" s="137"/>
    </row>
    <row r="165" spans="9:26" x14ac:dyDescent="0.25">
      <c r="I165" s="137"/>
      <c r="J165" s="137"/>
      <c r="K165" s="137"/>
      <c r="L165" s="137"/>
      <c r="M165" s="137"/>
      <c r="N165" s="137"/>
      <c r="O165" s="137"/>
      <c r="P165" s="137"/>
      <c r="Q165" s="137"/>
      <c r="R165" s="137"/>
      <c r="S165" s="137"/>
      <c r="T165" s="137"/>
      <c r="U165" s="137"/>
      <c r="V165" s="137"/>
      <c r="W165" s="137"/>
      <c r="X165" s="137"/>
      <c r="Y165" s="137"/>
      <c r="Z165" s="137"/>
    </row>
    <row r="166" spans="9:26" x14ac:dyDescent="0.25">
      <c r="I166" s="137"/>
      <c r="J166" s="137"/>
      <c r="K166" s="137"/>
      <c r="L166" s="137"/>
      <c r="M166" s="137"/>
      <c r="N166" s="137"/>
      <c r="O166" s="137"/>
      <c r="P166" s="137"/>
      <c r="Q166" s="137"/>
      <c r="R166" s="137"/>
      <c r="S166" s="137"/>
      <c r="T166" s="137"/>
      <c r="U166" s="137"/>
      <c r="V166" s="137"/>
      <c r="W166" s="137"/>
      <c r="X166" s="137"/>
      <c r="Y166" s="137"/>
      <c r="Z166" s="137"/>
    </row>
    <row r="167" spans="9:26" x14ac:dyDescent="0.25">
      <c r="I167" s="137"/>
      <c r="J167" s="137"/>
      <c r="K167" s="137"/>
      <c r="L167" s="137"/>
      <c r="M167" s="137"/>
      <c r="N167" s="137"/>
      <c r="O167" s="137"/>
      <c r="P167" s="137"/>
      <c r="Q167" s="137"/>
      <c r="R167" s="137"/>
      <c r="S167" s="137"/>
      <c r="T167" s="137"/>
      <c r="U167" s="137"/>
      <c r="V167" s="137"/>
      <c r="W167" s="137"/>
      <c r="X167" s="137"/>
      <c r="Y167" s="137"/>
      <c r="Z167" s="137"/>
    </row>
    <row r="168" spans="9:26" x14ac:dyDescent="0.25">
      <c r="I168" s="137"/>
      <c r="J168" s="137"/>
      <c r="K168" s="137"/>
      <c r="L168" s="137"/>
      <c r="M168" s="137"/>
      <c r="N168" s="137"/>
      <c r="O168" s="137"/>
      <c r="P168" s="137"/>
      <c r="Q168" s="137"/>
      <c r="R168" s="137"/>
      <c r="S168" s="137"/>
      <c r="T168" s="137"/>
      <c r="U168" s="137"/>
      <c r="V168" s="137"/>
      <c r="W168" s="137"/>
      <c r="X168" s="137"/>
      <c r="Y168" s="137"/>
      <c r="Z168" s="137"/>
    </row>
    <row r="169" spans="9:26" x14ac:dyDescent="0.25">
      <c r="I169" s="137"/>
      <c r="J169" s="137"/>
      <c r="K169" s="137"/>
      <c r="L169" s="137"/>
      <c r="M169" s="137"/>
      <c r="N169" s="137"/>
      <c r="O169" s="137"/>
      <c r="P169" s="137"/>
      <c r="Q169" s="137"/>
      <c r="R169" s="137"/>
      <c r="S169" s="137"/>
      <c r="T169" s="137"/>
      <c r="U169" s="137"/>
      <c r="V169" s="137"/>
      <c r="W169" s="137"/>
      <c r="X169" s="137"/>
      <c r="Y169" s="137"/>
      <c r="Z169" s="137"/>
    </row>
    <row r="170" spans="9:26" x14ac:dyDescent="0.25">
      <c r="I170" s="137"/>
      <c r="J170" s="137"/>
      <c r="K170" s="137"/>
      <c r="L170" s="137"/>
      <c r="M170" s="137"/>
      <c r="N170" s="137"/>
      <c r="O170" s="137"/>
      <c r="P170" s="137"/>
      <c r="Q170" s="137"/>
      <c r="R170" s="137"/>
      <c r="S170" s="137"/>
      <c r="T170" s="137"/>
      <c r="U170" s="137"/>
      <c r="V170" s="137"/>
      <c r="W170" s="137"/>
      <c r="X170" s="137"/>
      <c r="Y170" s="137"/>
      <c r="Z170" s="137"/>
    </row>
    <row r="171" spans="9:26" x14ac:dyDescent="0.25">
      <c r="I171" s="137"/>
      <c r="J171" s="137"/>
      <c r="K171" s="137"/>
      <c r="L171" s="137"/>
      <c r="M171" s="137"/>
      <c r="N171" s="137"/>
      <c r="O171" s="137"/>
      <c r="P171" s="137"/>
      <c r="Q171" s="137"/>
      <c r="R171" s="137"/>
      <c r="S171" s="137"/>
      <c r="T171" s="137"/>
      <c r="U171" s="137"/>
      <c r="V171" s="137"/>
      <c r="W171" s="137"/>
      <c r="X171" s="137"/>
      <c r="Y171" s="137"/>
      <c r="Z171" s="137"/>
    </row>
    <row r="172" spans="9:26" x14ac:dyDescent="0.25">
      <c r="I172" s="137"/>
      <c r="J172" s="137"/>
      <c r="K172" s="137"/>
      <c r="L172" s="137"/>
      <c r="M172" s="137"/>
      <c r="N172" s="137"/>
      <c r="O172" s="137"/>
      <c r="P172" s="137"/>
      <c r="Q172" s="137"/>
      <c r="R172" s="137"/>
      <c r="S172" s="137"/>
      <c r="T172" s="137"/>
      <c r="U172" s="137"/>
      <c r="V172" s="137"/>
      <c r="W172" s="137"/>
      <c r="X172" s="137"/>
      <c r="Y172" s="137"/>
      <c r="Z172" s="137"/>
    </row>
    <row r="173" spans="9:26" x14ac:dyDescent="0.25">
      <c r="I173" s="137"/>
      <c r="J173" s="137"/>
      <c r="K173" s="137"/>
      <c r="L173" s="137"/>
      <c r="M173" s="137"/>
      <c r="N173" s="137"/>
      <c r="O173" s="137"/>
      <c r="P173" s="137"/>
      <c r="Q173" s="137"/>
      <c r="R173" s="137"/>
      <c r="S173" s="137"/>
      <c r="T173" s="137"/>
      <c r="U173" s="137"/>
      <c r="V173" s="137"/>
      <c r="W173" s="137"/>
      <c r="X173" s="137"/>
      <c r="Y173" s="137"/>
      <c r="Z173" s="137"/>
    </row>
    <row r="174" spans="9:26" x14ac:dyDescent="0.25">
      <c r="I174" s="137"/>
      <c r="J174" s="137"/>
      <c r="K174" s="137"/>
      <c r="L174" s="137"/>
      <c r="M174" s="137"/>
      <c r="N174" s="137"/>
      <c r="O174" s="137"/>
      <c r="P174" s="137"/>
      <c r="Q174" s="137"/>
      <c r="R174" s="137"/>
      <c r="S174" s="137"/>
      <c r="T174" s="137"/>
      <c r="U174" s="137"/>
      <c r="V174" s="137"/>
      <c r="W174" s="137"/>
      <c r="X174" s="137"/>
      <c r="Y174" s="137"/>
      <c r="Z174" s="137"/>
    </row>
    <row r="175" spans="9:26" x14ac:dyDescent="0.25">
      <c r="I175" s="137"/>
      <c r="J175" s="137"/>
      <c r="K175" s="137"/>
      <c r="L175" s="137"/>
      <c r="M175" s="137"/>
      <c r="N175" s="137"/>
      <c r="O175" s="137"/>
      <c r="P175" s="137"/>
      <c r="Q175" s="137"/>
      <c r="R175" s="137"/>
      <c r="S175" s="137"/>
      <c r="T175" s="137"/>
      <c r="U175" s="137"/>
      <c r="V175" s="137"/>
      <c r="W175" s="137"/>
      <c r="X175" s="137"/>
      <c r="Y175" s="137"/>
      <c r="Z175" s="137"/>
    </row>
    <row r="176" spans="9:26" x14ac:dyDescent="0.25">
      <c r="I176" s="137"/>
      <c r="J176" s="137"/>
      <c r="K176" s="137"/>
      <c r="L176" s="137"/>
      <c r="M176" s="137"/>
      <c r="N176" s="137"/>
      <c r="O176" s="137"/>
      <c r="P176" s="137"/>
      <c r="Q176" s="137"/>
      <c r="R176" s="137"/>
      <c r="S176" s="137"/>
      <c r="T176" s="137"/>
      <c r="U176" s="137"/>
      <c r="V176" s="137"/>
      <c r="W176" s="137"/>
      <c r="X176" s="137"/>
      <c r="Y176" s="137"/>
      <c r="Z176" s="137"/>
    </row>
    <row r="177" spans="9:26" x14ac:dyDescent="0.25">
      <c r="I177" s="137"/>
      <c r="J177" s="137"/>
      <c r="K177" s="137"/>
      <c r="L177" s="137"/>
      <c r="M177" s="137"/>
      <c r="N177" s="137"/>
      <c r="O177" s="137"/>
      <c r="P177" s="137"/>
      <c r="Q177" s="137"/>
      <c r="R177" s="137"/>
      <c r="S177" s="137"/>
      <c r="T177" s="137"/>
      <c r="U177" s="137"/>
      <c r="V177" s="137"/>
      <c r="W177" s="137"/>
      <c r="X177" s="137"/>
      <c r="Y177" s="137"/>
      <c r="Z177" s="137"/>
    </row>
    <row r="178" spans="9:26" x14ac:dyDescent="0.25">
      <c r="I178" s="137"/>
      <c r="J178" s="137"/>
      <c r="K178" s="137"/>
      <c r="L178" s="137"/>
      <c r="M178" s="137"/>
      <c r="N178" s="137"/>
      <c r="O178" s="137"/>
      <c r="P178" s="137"/>
      <c r="Q178" s="137"/>
      <c r="R178" s="137"/>
      <c r="S178" s="137"/>
      <c r="T178" s="137"/>
      <c r="U178" s="137"/>
      <c r="V178" s="137"/>
      <c r="W178" s="137"/>
      <c r="X178" s="137"/>
      <c r="Y178" s="137"/>
      <c r="Z178" s="137"/>
    </row>
    <row r="179" spans="9:26" x14ac:dyDescent="0.25">
      <c r="I179" s="137"/>
      <c r="J179" s="137"/>
      <c r="K179" s="137"/>
      <c r="L179" s="137"/>
      <c r="M179" s="137"/>
      <c r="N179" s="137"/>
      <c r="O179" s="137"/>
      <c r="P179" s="137"/>
      <c r="Q179" s="137"/>
      <c r="R179" s="137"/>
      <c r="S179" s="137"/>
      <c r="T179" s="137"/>
      <c r="U179" s="137"/>
      <c r="V179" s="137"/>
      <c r="W179" s="137"/>
      <c r="X179" s="137"/>
      <c r="Y179" s="137"/>
      <c r="Z179" s="137"/>
    </row>
    <row r="180" spans="9:26" x14ac:dyDescent="0.25">
      <c r="I180" s="137"/>
      <c r="J180" s="137"/>
      <c r="K180" s="137"/>
      <c r="L180" s="137"/>
      <c r="M180" s="137"/>
      <c r="N180" s="137"/>
      <c r="O180" s="137"/>
      <c r="P180" s="137"/>
      <c r="Q180" s="137"/>
      <c r="R180" s="137"/>
      <c r="S180" s="137"/>
      <c r="T180" s="137"/>
      <c r="U180" s="137"/>
      <c r="V180" s="137"/>
      <c r="W180" s="137"/>
      <c r="X180" s="137"/>
      <c r="Y180" s="137"/>
      <c r="Z180" s="137"/>
    </row>
    <row r="181" spans="9:26" x14ac:dyDescent="0.25">
      <c r="I181" s="137"/>
      <c r="J181" s="137"/>
      <c r="K181" s="137"/>
      <c r="L181" s="137"/>
      <c r="M181" s="137"/>
      <c r="N181" s="137"/>
      <c r="O181" s="137"/>
      <c r="P181" s="137"/>
      <c r="Q181" s="137"/>
      <c r="R181" s="137"/>
      <c r="S181" s="137"/>
      <c r="T181" s="137"/>
      <c r="U181" s="137"/>
      <c r="V181" s="137"/>
      <c r="W181" s="137"/>
      <c r="X181" s="137"/>
      <c r="Y181" s="137"/>
      <c r="Z181" s="137"/>
    </row>
    <row r="182" spans="9:26" x14ac:dyDescent="0.25">
      <c r="I182" s="137"/>
      <c r="J182" s="137"/>
      <c r="K182" s="137"/>
      <c r="L182" s="137"/>
      <c r="M182" s="137"/>
      <c r="N182" s="137"/>
      <c r="O182" s="137"/>
      <c r="P182" s="137"/>
      <c r="Q182" s="137"/>
      <c r="R182" s="137"/>
      <c r="S182" s="137"/>
      <c r="T182" s="137"/>
      <c r="U182" s="137"/>
      <c r="V182" s="137"/>
      <c r="W182" s="137"/>
      <c r="X182" s="137"/>
      <c r="Y182" s="137"/>
      <c r="Z182" s="137"/>
    </row>
    <row r="183" spans="9:26" x14ac:dyDescent="0.25">
      <c r="I183" s="137"/>
      <c r="J183" s="137"/>
      <c r="K183" s="137"/>
      <c r="L183" s="137"/>
      <c r="M183" s="137"/>
      <c r="N183" s="137"/>
      <c r="O183" s="137"/>
      <c r="P183" s="137"/>
      <c r="Q183" s="137"/>
      <c r="R183" s="137"/>
      <c r="S183" s="137"/>
      <c r="T183" s="137"/>
      <c r="U183" s="137"/>
      <c r="V183" s="137"/>
      <c r="W183" s="137"/>
      <c r="X183" s="137"/>
      <c r="Y183" s="137"/>
      <c r="Z183" s="137"/>
    </row>
    <row r="184" spans="9:26" x14ac:dyDescent="0.25">
      <c r="I184" s="137"/>
      <c r="J184" s="137"/>
      <c r="K184" s="137"/>
      <c r="L184" s="137"/>
      <c r="M184" s="137"/>
      <c r="N184" s="137"/>
      <c r="O184" s="137"/>
      <c r="P184" s="137"/>
      <c r="Q184" s="137"/>
      <c r="R184" s="137"/>
      <c r="S184" s="137"/>
      <c r="T184" s="137"/>
      <c r="U184" s="137"/>
      <c r="V184" s="137"/>
      <c r="W184" s="137"/>
      <c r="X184" s="137"/>
      <c r="Y184" s="137"/>
      <c r="Z184" s="137"/>
    </row>
    <row r="185" spans="9:26" x14ac:dyDescent="0.25">
      <c r="I185" s="137"/>
      <c r="J185" s="137"/>
      <c r="K185" s="137"/>
      <c r="L185" s="137"/>
      <c r="M185" s="137"/>
      <c r="N185" s="137"/>
      <c r="O185" s="137"/>
      <c r="P185" s="137"/>
      <c r="Q185" s="137"/>
      <c r="R185" s="137"/>
      <c r="S185" s="137"/>
      <c r="T185" s="137"/>
      <c r="U185" s="137"/>
      <c r="V185" s="137"/>
      <c r="W185" s="137"/>
      <c r="X185" s="137"/>
      <c r="Y185" s="137"/>
      <c r="Z185" s="137"/>
    </row>
    <row r="186" spans="9:26" x14ac:dyDescent="0.25">
      <c r="I186" s="137"/>
      <c r="J186" s="137"/>
      <c r="K186" s="137"/>
      <c r="L186" s="137"/>
      <c r="M186" s="137"/>
      <c r="N186" s="137"/>
      <c r="O186" s="137"/>
      <c r="P186" s="137"/>
      <c r="Q186" s="137"/>
      <c r="R186" s="137"/>
      <c r="S186" s="137"/>
      <c r="T186" s="137"/>
      <c r="U186" s="137"/>
      <c r="V186" s="137"/>
      <c r="W186" s="137"/>
      <c r="X186" s="137"/>
      <c r="Y186" s="137"/>
      <c r="Z186" s="137"/>
    </row>
    <row r="187" spans="9:26" x14ac:dyDescent="0.25">
      <c r="I187" s="137"/>
      <c r="J187" s="137"/>
      <c r="K187" s="137"/>
      <c r="L187" s="137"/>
      <c r="M187" s="137"/>
      <c r="N187" s="137"/>
      <c r="O187" s="137"/>
      <c r="P187" s="137"/>
      <c r="Q187" s="137"/>
      <c r="R187" s="137"/>
      <c r="S187" s="137"/>
      <c r="T187" s="137"/>
      <c r="U187" s="137"/>
      <c r="V187" s="137"/>
      <c r="W187" s="137"/>
      <c r="X187" s="137"/>
      <c r="Y187" s="137"/>
      <c r="Z187" s="137"/>
    </row>
    <row r="188" spans="9:26" x14ac:dyDescent="0.25">
      <c r="I188" s="137"/>
      <c r="J188" s="137"/>
      <c r="K188" s="137"/>
      <c r="L188" s="137"/>
      <c r="M188" s="137"/>
      <c r="N188" s="137"/>
      <c r="O188" s="137"/>
      <c r="P188" s="137"/>
      <c r="Q188" s="137"/>
      <c r="R188" s="137"/>
      <c r="S188" s="137"/>
      <c r="T188" s="137"/>
      <c r="U188" s="137"/>
      <c r="V188" s="137"/>
      <c r="W188" s="137"/>
      <c r="X188" s="137"/>
      <c r="Y188" s="137"/>
      <c r="Z188" s="137"/>
    </row>
    <row r="189" spans="9:26" x14ac:dyDescent="0.25">
      <c r="I189" s="137"/>
      <c r="J189" s="137"/>
      <c r="K189" s="137"/>
      <c r="L189" s="137"/>
      <c r="M189" s="137"/>
      <c r="N189" s="137"/>
      <c r="O189" s="137"/>
      <c r="P189" s="137"/>
      <c r="Q189" s="137"/>
      <c r="R189" s="137"/>
      <c r="S189" s="137"/>
      <c r="T189" s="137"/>
      <c r="U189" s="137"/>
      <c r="V189" s="137"/>
      <c r="W189" s="137"/>
      <c r="X189" s="137"/>
      <c r="Y189" s="137"/>
      <c r="Z189" s="137"/>
    </row>
    <row r="190" spans="9:26" x14ac:dyDescent="0.25">
      <c r="I190" s="137"/>
      <c r="J190" s="137"/>
      <c r="K190" s="137"/>
      <c r="L190" s="137"/>
      <c r="M190" s="137"/>
      <c r="N190" s="137"/>
      <c r="O190" s="137"/>
      <c r="P190" s="137"/>
      <c r="Q190" s="137"/>
      <c r="R190" s="137"/>
      <c r="S190" s="137"/>
      <c r="T190" s="137"/>
      <c r="U190" s="137"/>
      <c r="V190" s="137"/>
      <c r="W190" s="137"/>
      <c r="X190" s="137"/>
      <c r="Y190" s="137"/>
      <c r="Z190" s="137"/>
    </row>
    <row r="191" spans="9:26" x14ac:dyDescent="0.25">
      <c r="I191" s="137"/>
      <c r="J191" s="137"/>
      <c r="K191" s="137"/>
      <c r="L191" s="137"/>
      <c r="M191" s="137"/>
      <c r="N191" s="137"/>
      <c r="O191" s="137"/>
      <c r="P191" s="137"/>
      <c r="Q191" s="137"/>
      <c r="R191" s="137"/>
      <c r="S191" s="137"/>
      <c r="T191" s="137"/>
      <c r="U191" s="137"/>
      <c r="V191" s="137"/>
      <c r="W191" s="137"/>
      <c r="X191" s="137"/>
      <c r="Y191" s="137"/>
      <c r="Z191" s="137"/>
    </row>
    <row r="192" spans="9:26" x14ac:dyDescent="0.25">
      <c r="I192" s="137"/>
      <c r="J192" s="137"/>
      <c r="K192" s="137"/>
      <c r="L192" s="137"/>
      <c r="M192" s="137"/>
      <c r="N192" s="137"/>
      <c r="O192" s="137"/>
      <c r="P192" s="137"/>
      <c r="Q192" s="137"/>
      <c r="R192" s="137"/>
      <c r="S192" s="137"/>
      <c r="T192" s="137"/>
      <c r="U192" s="137"/>
      <c r="V192" s="137"/>
      <c r="W192" s="137"/>
      <c r="X192" s="137"/>
      <c r="Y192" s="137"/>
      <c r="Z192" s="137"/>
    </row>
    <row r="193" spans="9:26" x14ac:dyDescent="0.25">
      <c r="I193" s="137"/>
      <c r="J193" s="137"/>
      <c r="K193" s="137"/>
      <c r="L193" s="137"/>
      <c r="M193" s="137"/>
      <c r="N193" s="137"/>
      <c r="O193" s="137"/>
      <c r="P193" s="137"/>
      <c r="Q193" s="137"/>
      <c r="R193" s="137"/>
      <c r="S193" s="137"/>
      <c r="T193" s="137"/>
      <c r="U193" s="137"/>
      <c r="V193" s="137"/>
      <c r="W193" s="137"/>
      <c r="X193" s="137"/>
      <c r="Y193" s="137"/>
      <c r="Z193" s="137"/>
    </row>
    <row r="194" spans="9:26" x14ac:dyDescent="0.25">
      <c r="I194" s="137"/>
      <c r="J194" s="137"/>
      <c r="K194" s="137"/>
      <c r="L194" s="137"/>
      <c r="M194" s="137"/>
      <c r="N194" s="137"/>
      <c r="O194" s="137"/>
      <c r="P194" s="137"/>
      <c r="Q194" s="137"/>
      <c r="R194" s="137"/>
      <c r="S194" s="137"/>
      <c r="T194" s="137"/>
      <c r="U194" s="137"/>
      <c r="V194" s="137"/>
      <c r="W194" s="137"/>
      <c r="X194" s="137"/>
      <c r="Y194" s="137"/>
      <c r="Z194" s="137"/>
    </row>
    <row r="195" spans="9:26" x14ac:dyDescent="0.25">
      <c r="I195" s="137"/>
      <c r="J195" s="137"/>
      <c r="K195" s="137"/>
      <c r="L195" s="137"/>
      <c r="M195" s="137"/>
      <c r="N195" s="137"/>
      <c r="O195" s="137"/>
      <c r="P195" s="137"/>
      <c r="Q195" s="137"/>
      <c r="R195" s="137"/>
      <c r="S195" s="137"/>
      <c r="T195" s="137"/>
      <c r="U195" s="137"/>
      <c r="V195" s="137"/>
      <c r="W195" s="137"/>
      <c r="X195" s="137"/>
      <c r="Y195" s="137"/>
      <c r="Z195" s="137"/>
    </row>
    <row r="196" spans="9:26" x14ac:dyDescent="0.25">
      <c r="I196" s="137"/>
      <c r="J196" s="137"/>
      <c r="K196" s="137"/>
      <c r="L196" s="137"/>
      <c r="M196" s="137"/>
      <c r="N196" s="137"/>
      <c r="O196" s="137"/>
      <c r="P196" s="137"/>
      <c r="Q196" s="137"/>
      <c r="R196" s="137"/>
      <c r="S196" s="137"/>
      <c r="T196" s="137"/>
      <c r="U196" s="137"/>
      <c r="V196" s="137"/>
      <c r="W196" s="137"/>
      <c r="X196" s="137"/>
      <c r="Y196" s="137"/>
      <c r="Z196" s="137"/>
    </row>
    <row r="197" spans="9:26" x14ac:dyDescent="0.25">
      <c r="I197" s="137"/>
      <c r="J197" s="137"/>
      <c r="K197" s="137"/>
      <c r="L197" s="137"/>
      <c r="M197" s="137"/>
      <c r="N197" s="137"/>
      <c r="O197" s="137"/>
      <c r="P197" s="137"/>
      <c r="Q197" s="137"/>
      <c r="R197" s="137"/>
      <c r="S197" s="137"/>
      <c r="T197" s="137"/>
      <c r="U197" s="137"/>
      <c r="V197" s="137"/>
      <c r="W197" s="137"/>
      <c r="X197" s="137"/>
      <c r="Y197" s="137"/>
      <c r="Z197" s="137"/>
    </row>
    <row r="198" spans="9:26" x14ac:dyDescent="0.25">
      <c r="I198" s="137"/>
      <c r="J198" s="137"/>
      <c r="K198" s="137"/>
      <c r="L198" s="137"/>
      <c r="M198" s="137"/>
      <c r="N198" s="137"/>
      <c r="O198" s="137"/>
      <c r="P198" s="137"/>
      <c r="Q198" s="137"/>
      <c r="R198" s="137"/>
      <c r="S198" s="137"/>
      <c r="T198" s="137"/>
      <c r="U198" s="137"/>
      <c r="V198" s="137"/>
      <c r="W198" s="137"/>
      <c r="X198" s="137"/>
      <c r="Y198" s="137"/>
      <c r="Z198" s="137"/>
    </row>
    <row r="199" spans="9:26" x14ac:dyDescent="0.25">
      <c r="I199" s="137"/>
      <c r="J199" s="137"/>
      <c r="K199" s="137"/>
      <c r="L199" s="137"/>
      <c r="M199" s="137"/>
      <c r="N199" s="137"/>
      <c r="O199" s="137"/>
      <c r="P199" s="137"/>
      <c r="Q199" s="137"/>
      <c r="R199" s="137"/>
      <c r="S199" s="137"/>
      <c r="T199" s="137"/>
      <c r="U199" s="137"/>
      <c r="V199" s="137"/>
      <c r="W199" s="137"/>
      <c r="X199" s="137"/>
      <c r="Y199" s="137"/>
      <c r="Z199" s="137"/>
    </row>
    <row r="200" spans="9:26" x14ac:dyDescent="0.25">
      <c r="I200" s="137"/>
      <c r="J200" s="137"/>
      <c r="K200" s="137"/>
      <c r="L200" s="137"/>
      <c r="M200" s="137"/>
      <c r="N200" s="137"/>
      <c r="O200" s="137"/>
      <c r="P200" s="137"/>
      <c r="Q200" s="137"/>
      <c r="R200" s="137"/>
      <c r="S200" s="137"/>
      <c r="T200" s="137"/>
      <c r="U200" s="137"/>
      <c r="V200" s="137"/>
      <c r="W200" s="137"/>
      <c r="X200" s="137"/>
      <c r="Y200" s="137"/>
      <c r="Z200" s="137"/>
    </row>
    <row r="201" spans="9:26" x14ac:dyDescent="0.25">
      <c r="I201" s="137"/>
      <c r="J201" s="137"/>
      <c r="K201" s="137"/>
      <c r="L201" s="137"/>
      <c r="M201" s="137"/>
      <c r="N201" s="137"/>
      <c r="O201" s="137"/>
      <c r="P201" s="137"/>
      <c r="Q201" s="137"/>
      <c r="R201" s="137"/>
      <c r="S201" s="137"/>
      <c r="T201" s="137"/>
      <c r="U201" s="137"/>
      <c r="V201" s="137"/>
      <c r="W201" s="137"/>
      <c r="X201" s="137"/>
      <c r="Y201" s="137"/>
      <c r="Z201" s="137"/>
    </row>
    <row r="202" spans="9:26" x14ac:dyDescent="0.25">
      <c r="I202" s="137"/>
      <c r="J202" s="137"/>
      <c r="K202" s="137"/>
      <c r="L202" s="137"/>
      <c r="M202" s="137"/>
      <c r="N202" s="137"/>
      <c r="O202" s="137"/>
      <c r="P202" s="137"/>
      <c r="Q202" s="137"/>
      <c r="R202" s="137"/>
      <c r="S202" s="137"/>
      <c r="T202" s="137"/>
      <c r="U202" s="137"/>
      <c r="V202" s="137"/>
      <c r="W202" s="137"/>
      <c r="X202" s="137"/>
      <c r="Y202" s="137"/>
      <c r="Z202" s="137"/>
    </row>
    <row r="203" spans="9:26" x14ac:dyDescent="0.25">
      <c r="I203" s="137"/>
      <c r="J203" s="137"/>
      <c r="K203" s="137"/>
      <c r="L203" s="137"/>
      <c r="M203" s="137"/>
      <c r="N203" s="137"/>
      <c r="O203" s="137"/>
      <c r="P203" s="137"/>
      <c r="Q203" s="137"/>
      <c r="R203" s="137"/>
      <c r="S203" s="137"/>
      <c r="T203" s="137"/>
      <c r="U203" s="137"/>
      <c r="V203" s="137"/>
      <c r="W203" s="137"/>
      <c r="X203" s="137"/>
      <c r="Y203" s="137"/>
      <c r="Z203" s="137"/>
    </row>
    <row r="204" spans="9:26" x14ac:dyDescent="0.25">
      <c r="I204" s="137"/>
      <c r="J204" s="137"/>
      <c r="K204" s="137"/>
      <c r="L204" s="137"/>
      <c r="M204" s="137"/>
      <c r="N204" s="137"/>
      <c r="O204" s="137"/>
      <c r="P204" s="137"/>
      <c r="Q204" s="137"/>
      <c r="R204" s="137"/>
      <c r="S204" s="137"/>
      <c r="T204" s="137"/>
      <c r="U204" s="137"/>
      <c r="V204" s="137"/>
      <c r="W204" s="137"/>
      <c r="X204" s="137"/>
      <c r="Y204" s="137"/>
      <c r="Z204" s="137"/>
    </row>
    <row r="205" spans="9:26" x14ac:dyDescent="0.25">
      <c r="I205" s="137"/>
      <c r="J205" s="137"/>
      <c r="K205" s="137"/>
      <c r="L205" s="137"/>
      <c r="M205" s="137"/>
      <c r="N205" s="137"/>
      <c r="O205" s="137"/>
      <c r="P205" s="137"/>
      <c r="Q205" s="137"/>
      <c r="R205" s="137"/>
      <c r="S205" s="137"/>
      <c r="T205" s="137"/>
      <c r="U205" s="137"/>
      <c r="V205" s="137"/>
      <c r="W205" s="137"/>
      <c r="X205" s="137"/>
      <c r="Y205" s="137"/>
      <c r="Z205" s="137"/>
    </row>
    <row r="206" spans="9:26" x14ac:dyDescent="0.25">
      <c r="I206" s="137"/>
      <c r="J206" s="137"/>
      <c r="K206" s="137"/>
      <c r="L206" s="137"/>
      <c r="M206" s="137"/>
      <c r="N206" s="137"/>
      <c r="O206" s="137"/>
      <c r="P206" s="137"/>
      <c r="Q206" s="137"/>
      <c r="R206" s="137"/>
      <c r="S206" s="137"/>
      <c r="T206" s="137"/>
      <c r="U206" s="137"/>
      <c r="V206" s="137"/>
      <c r="W206" s="137"/>
      <c r="X206" s="137"/>
      <c r="Y206" s="137"/>
      <c r="Z206" s="137"/>
    </row>
    <row r="207" spans="9:26" x14ac:dyDescent="0.25">
      <c r="I207" s="137"/>
      <c r="J207" s="137"/>
      <c r="K207" s="137"/>
      <c r="L207" s="137"/>
      <c r="M207" s="137"/>
      <c r="N207" s="137"/>
      <c r="O207" s="137"/>
      <c r="P207" s="137"/>
      <c r="Q207" s="137"/>
      <c r="R207" s="137"/>
      <c r="S207" s="137"/>
      <c r="T207" s="137"/>
      <c r="U207" s="137"/>
      <c r="V207" s="137"/>
      <c r="W207" s="137"/>
      <c r="X207" s="137"/>
      <c r="Y207" s="137"/>
      <c r="Z207" s="137"/>
    </row>
    <row r="208" spans="9:26" x14ac:dyDescent="0.25">
      <c r="I208" s="137"/>
      <c r="J208" s="137"/>
      <c r="K208" s="137"/>
      <c r="L208" s="137"/>
      <c r="M208" s="137"/>
      <c r="N208" s="137"/>
      <c r="O208" s="137"/>
      <c r="P208" s="137"/>
      <c r="Q208" s="137"/>
      <c r="R208" s="137"/>
      <c r="S208" s="137"/>
      <c r="T208" s="137"/>
      <c r="U208" s="137"/>
      <c r="V208" s="137"/>
      <c r="W208" s="137"/>
      <c r="X208" s="137"/>
      <c r="Y208" s="137"/>
      <c r="Z208" s="137"/>
    </row>
    <row r="209" spans="9:26" x14ac:dyDescent="0.25">
      <c r="I209" s="137"/>
      <c r="J209" s="137"/>
      <c r="K209" s="137"/>
      <c r="L209" s="137"/>
      <c r="M209" s="137"/>
      <c r="N209" s="137"/>
      <c r="O209" s="137"/>
      <c r="P209" s="137"/>
      <c r="Q209" s="137"/>
      <c r="R209" s="137"/>
      <c r="S209" s="137"/>
      <c r="T209" s="137"/>
      <c r="U209" s="137"/>
      <c r="V209" s="137"/>
      <c r="W209" s="137"/>
      <c r="X209" s="137"/>
      <c r="Y209" s="137"/>
      <c r="Z209" s="137"/>
    </row>
    <row r="210" spans="9:26" x14ac:dyDescent="0.25">
      <c r="I210" s="137"/>
      <c r="J210" s="137"/>
      <c r="K210" s="137"/>
      <c r="L210" s="137"/>
      <c r="M210" s="137"/>
      <c r="N210" s="137"/>
      <c r="O210" s="137"/>
      <c r="P210" s="137"/>
      <c r="Q210" s="137"/>
      <c r="R210" s="137"/>
      <c r="S210" s="137"/>
      <c r="T210" s="137"/>
      <c r="U210" s="137"/>
      <c r="V210" s="137"/>
      <c r="W210" s="137"/>
      <c r="X210" s="137"/>
      <c r="Y210" s="137"/>
      <c r="Z210" s="137"/>
    </row>
    <row r="211" spans="9:26" x14ac:dyDescent="0.25">
      <c r="I211" s="137"/>
      <c r="J211" s="137"/>
      <c r="K211" s="137"/>
      <c r="L211" s="137"/>
      <c r="M211" s="137"/>
      <c r="N211" s="137"/>
      <c r="O211" s="137"/>
      <c r="P211" s="137"/>
      <c r="Q211" s="137"/>
      <c r="R211" s="137"/>
      <c r="S211" s="137"/>
      <c r="T211" s="137"/>
      <c r="U211" s="137"/>
      <c r="V211" s="137"/>
      <c r="W211" s="137"/>
      <c r="X211" s="137"/>
      <c r="Y211" s="137"/>
      <c r="Z211" s="137"/>
    </row>
    <row r="212" spans="9:26" x14ac:dyDescent="0.25">
      <c r="I212" s="137"/>
      <c r="J212" s="137"/>
      <c r="K212" s="137"/>
      <c r="L212" s="137"/>
      <c r="M212" s="137"/>
      <c r="N212" s="137"/>
      <c r="O212" s="137"/>
      <c r="P212" s="137"/>
      <c r="Q212" s="137"/>
      <c r="R212" s="137"/>
      <c r="S212" s="137"/>
      <c r="T212" s="137"/>
      <c r="U212" s="137"/>
      <c r="V212" s="137"/>
      <c r="W212" s="137"/>
      <c r="X212" s="137"/>
      <c r="Y212" s="137"/>
      <c r="Z212" s="137"/>
    </row>
    <row r="213" spans="9:26" x14ac:dyDescent="0.25">
      <c r="I213" s="137"/>
      <c r="J213" s="137"/>
      <c r="K213" s="137"/>
      <c r="L213" s="137"/>
      <c r="M213" s="137"/>
      <c r="N213" s="137"/>
      <c r="O213" s="137"/>
      <c r="P213" s="137"/>
      <c r="Q213" s="137"/>
      <c r="R213" s="137"/>
      <c r="S213" s="137"/>
      <c r="T213" s="137"/>
      <c r="U213" s="137"/>
      <c r="V213" s="137"/>
      <c r="W213" s="137"/>
      <c r="X213" s="137"/>
      <c r="Y213" s="137"/>
      <c r="Z213" s="137"/>
    </row>
    <row r="214" spans="9:26" x14ac:dyDescent="0.25">
      <c r="I214" s="137"/>
      <c r="J214" s="137"/>
      <c r="K214" s="137"/>
      <c r="L214" s="137"/>
      <c r="M214" s="137"/>
      <c r="N214" s="137"/>
      <c r="O214" s="137"/>
      <c r="P214" s="137"/>
      <c r="Q214" s="137"/>
      <c r="R214" s="137"/>
      <c r="S214" s="137"/>
      <c r="T214" s="137"/>
      <c r="U214" s="137"/>
      <c r="V214" s="137"/>
      <c r="W214" s="137"/>
      <c r="X214" s="137"/>
      <c r="Y214" s="137"/>
      <c r="Z214" s="137"/>
    </row>
    <row r="215" spans="9:26" x14ac:dyDescent="0.25">
      <c r="I215" s="137"/>
      <c r="J215" s="137"/>
      <c r="K215" s="137"/>
      <c r="L215" s="137"/>
      <c r="M215" s="137"/>
      <c r="N215" s="137"/>
      <c r="O215" s="137"/>
      <c r="P215" s="137"/>
      <c r="Q215" s="137"/>
      <c r="R215" s="137"/>
      <c r="S215" s="137"/>
      <c r="T215" s="137"/>
      <c r="U215" s="137"/>
      <c r="V215" s="137"/>
      <c r="W215" s="137"/>
      <c r="X215" s="137"/>
      <c r="Y215" s="137"/>
      <c r="Z215" s="137"/>
    </row>
    <row r="216" spans="9:26" x14ac:dyDescent="0.25">
      <c r="I216" s="137"/>
      <c r="J216" s="137"/>
      <c r="K216" s="137"/>
      <c r="L216" s="137"/>
      <c r="M216" s="137"/>
      <c r="N216" s="137"/>
      <c r="O216" s="137"/>
      <c r="P216" s="137"/>
      <c r="Q216" s="137"/>
      <c r="R216" s="137"/>
      <c r="S216" s="137"/>
      <c r="T216" s="137"/>
      <c r="U216" s="137"/>
      <c r="V216" s="137"/>
      <c r="W216" s="137"/>
      <c r="X216" s="137"/>
      <c r="Y216" s="137"/>
      <c r="Z216" s="137"/>
    </row>
    <row r="217" spans="9:26" x14ac:dyDescent="0.25">
      <c r="I217" s="137"/>
      <c r="J217" s="137"/>
      <c r="K217" s="137"/>
      <c r="L217" s="137"/>
      <c r="M217" s="137"/>
      <c r="N217" s="137"/>
      <c r="O217" s="137"/>
      <c r="P217" s="137"/>
      <c r="Q217" s="137"/>
      <c r="R217" s="137"/>
      <c r="S217" s="137"/>
      <c r="T217" s="137"/>
      <c r="U217" s="137"/>
      <c r="V217" s="137"/>
      <c r="W217" s="137"/>
      <c r="X217" s="137"/>
      <c r="Y217" s="137"/>
      <c r="Z217" s="137"/>
    </row>
    <row r="218" spans="9:26" x14ac:dyDescent="0.25">
      <c r="I218" s="137"/>
      <c r="J218" s="137"/>
      <c r="K218" s="137"/>
      <c r="L218" s="137"/>
      <c r="M218" s="137"/>
      <c r="N218" s="137"/>
      <c r="O218" s="137"/>
      <c r="P218" s="137"/>
      <c r="Q218" s="137"/>
      <c r="R218" s="137"/>
      <c r="S218" s="137"/>
      <c r="T218" s="137"/>
      <c r="U218" s="137"/>
      <c r="V218" s="137"/>
      <c r="W218" s="137"/>
      <c r="X218" s="137"/>
      <c r="Y218" s="137"/>
      <c r="Z218" s="137"/>
    </row>
    <row r="219" spans="9:26" x14ac:dyDescent="0.25">
      <c r="I219" s="137"/>
      <c r="J219" s="137"/>
      <c r="K219" s="137"/>
      <c r="L219" s="137"/>
      <c r="M219" s="137"/>
      <c r="N219" s="137"/>
      <c r="O219" s="137"/>
      <c r="P219" s="137"/>
      <c r="Q219" s="137"/>
      <c r="R219" s="137"/>
      <c r="S219" s="137"/>
      <c r="T219" s="137"/>
      <c r="U219" s="137"/>
      <c r="V219" s="137"/>
      <c r="W219" s="137"/>
      <c r="X219" s="137"/>
      <c r="Y219" s="137"/>
      <c r="Z219" s="137"/>
    </row>
    <row r="220" spans="9:26" x14ac:dyDescent="0.25">
      <c r="I220" s="137"/>
      <c r="J220" s="137"/>
      <c r="K220" s="137"/>
      <c r="L220" s="137"/>
      <c r="M220" s="137"/>
      <c r="N220" s="137"/>
      <c r="O220" s="137"/>
      <c r="P220" s="137"/>
      <c r="Q220" s="137"/>
      <c r="R220" s="137"/>
      <c r="S220" s="137"/>
      <c r="T220" s="137"/>
      <c r="U220" s="137"/>
      <c r="V220" s="137"/>
      <c r="W220" s="137"/>
      <c r="X220" s="137"/>
      <c r="Y220" s="137"/>
      <c r="Z220" s="137"/>
    </row>
    <row r="221" spans="9:26" x14ac:dyDescent="0.25">
      <c r="I221" s="137"/>
      <c r="J221" s="137"/>
      <c r="K221" s="137"/>
      <c r="L221" s="137"/>
      <c r="M221" s="137"/>
      <c r="N221" s="137"/>
      <c r="O221" s="137"/>
      <c r="P221" s="137"/>
      <c r="Q221" s="137"/>
      <c r="R221" s="137"/>
      <c r="S221" s="137"/>
      <c r="T221" s="137"/>
      <c r="U221" s="137"/>
      <c r="V221" s="137"/>
      <c r="W221" s="137"/>
      <c r="X221" s="137"/>
      <c r="Y221" s="137"/>
      <c r="Z221" s="137"/>
    </row>
    <row r="222" spans="9:26" x14ac:dyDescent="0.25">
      <c r="I222" s="137"/>
      <c r="J222" s="137"/>
      <c r="K222" s="137"/>
      <c r="L222" s="137"/>
      <c r="M222" s="137"/>
      <c r="N222" s="137"/>
      <c r="O222" s="137"/>
      <c r="P222" s="137"/>
      <c r="Q222" s="137"/>
      <c r="R222" s="137"/>
      <c r="S222" s="137"/>
      <c r="T222" s="137"/>
      <c r="U222" s="137"/>
      <c r="V222" s="137"/>
      <c r="W222" s="137"/>
      <c r="X222" s="137"/>
      <c r="Y222" s="137"/>
      <c r="Z222" s="137"/>
    </row>
    <row r="223" spans="9:26" x14ac:dyDescent="0.25">
      <c r="I223" s="137"/>
      <c r="J223" s="137"/>
      <c r="K223" s="137"/>
      <c r="L223" s="137"/>
      <c r="M223" s="137"/>
      <c r="N223" s="137"/>
      <c r="O223" s="137"/>
      <c r="P223" s="137"/>
      <c r="Q223" s="137"/>
      <c r="R223" s="137"/>
      <c r="S223" s="137"/>
      <c r="T223" s="137"/>
      <c r="U223" s="137"/>
      <c r="V223" s="137"/>
      <c r="W223" s="137"/>
      <c r="X223" s="137"/>
      <c r="Y223" s="137"/>
      <c r="Z223" s="137"/>
    </row>
    <row r="224" spans="9:26" x14ac:dyDescent="0.25">
      <c r="I224" s="137"/>
      <c r="J224" s="137"/>
      <c r="K224" s="137"/>
      <c r="L224" s="137"/>
      <c r="M224" s="137"/>
      <c r="N224" s="137"/>
      <c r="O224" s="137"/>
      <c r="P224" s="137"/>
      <c r="Q224" s="137"/>
      <c r="R224" s="137"/>
      <c r="S224" s="137"/>
      <c r="T224" s="137"/>
      <c r="U224" s="137"/>
      <c r="V224" s="137"/>
      <c r="W224" s="137"/>
      <c r="X224" s="137"/>
      <c r="Y224" s="137"/>
      <c r="Z224" s="137"/>
    </row>
    <row r="225" spans="9:26" x14ac:dyDescent="0.25">
      <c r="I225" s="137"/>
      <c r="J225" s="137"/>
      <c r="K225" s="137"/>
      <c r="L225" s="137"/>
      <c r="M225" s="137"/>
      <c r="N225" s="137"/>
      <c r="O225" s="137"/>
      <c r="P225" s="137"/>
      <c r="Q225" s="137"/>
      <c r="R225" s="137"/>
      <c r="S225" s="137"/>
      <c r="T225" s="137"/>
      <c r="U225" s="137"/>
      <c r="V225" s="137"/>
      <c r="W225" s="137"/>
      <c r="X225" s="137"/>
      <c r="Y225" s="137"/>
      <c r="Z225" s="137"/>
    </row>
    <row r="226" spans="9:26" x14ac:dyDescent="0.25">
      <c r="I226" s="137"/>
      <c r="J226" s="137"/>
      <c r="K226" s="137"/>
      <c r="L226" s="137"/>
      <c r="M226" s="137"/>
      <c r="N226" s="137"/>
      <c r="O226" s="137"/>
      <c r="P226" s="137"/>
      <c r="Q226" s="137"/>
      <c r="R226" s="137"/>
      <c r="S226" s="137"/>
      <c r="T226" s="137"/>
      <c r="U226" s="137"/>
      <c r="V226" s="137"/>
      <c r="W226" s="137"/>
      <c r="X226" s="137"/>
      <c r="Y226" s="137"/>
      <c r="Z226" s="137"/>
    </row>
    <row r="227" spans="9:26" x14ac:dyDescent="0.25">
      <c r="I227" s="137"/>
      <c r="J227" s="137"/>
      <c r="K227" s="137"/>
      <c r="L227" s="137"/>
      <c r="M227" s="137"/>
      <c r="N227" s="137"/>
      <c r="O227" s="137"/>
      <c r="P227" s="137"/>
      <c r="Q227" s="137"/>
      <c r="R227" s="137"/>
      <c r="S227" s="137"/>
      <c r="T227" s="137"/>
      <c r="U227" s="137"/>
      <c r="V227" s="137"/>
      <c r="W227" s="137"/>
      <c r="X227" s="137"/>
      <c r="Y227" s="137"/>
      <c r="Z227" s="137"/>
    </row>
    <row r="228" spans="9:26" x14ac:dyDescent="0.25">
      <c r="I228" s="137"/>
      <c r="J228" s="137"/>
      <c r="K228" s="137"/>
      <c r="L228" s="137"/>
      <c r="M228" s="137"/>
      <c r="N228" s="137"/>
      <c r="O228" s="137"/>
      <c r="P228" s="137"/>
      <c r="Q228" s="137"/>
      <c r="R228" s="137"/>
      <c r="S228" s="137"/>
      <c r="T228" s="137"/>
      <c r="U228" s="137"/>
      <c r="V228" s="137"/>
      <c r="W228" s="137"/>
      <c r="X228" s="137"/>
      <c r="Y228" s="137"/>
      <c r="Z228" s="137"/>
    </row>
    <row r="229" spans="9:26" x14ac:dyDescent="0.25">
      <c r="I229" s="137"/>
      <c r="J229" s="137"/>
      <c r="K229" s="137"/>
      <c r="L229" s="137"/>
      <c r="M229" s="137"/>
      <c r="N229" s="137"/>
      <c r="O229" s="137"/>
      <c r="P229" s="137"/>
      <c r="Q229" s="137"/>
      <c r="R229" s="137"/>
      <c r="S229" s="137"/>
      <c r="T229" s="137"/>
      <c r="U229" s="137"/>
      <c r="V229" s="137"/>
      <c r="W229" s="137"/>
      <c r="X229" s="137"/>
      <c r="Y229" s="137"/>
      <c r="Z229" s="137"/>
    </row>
    <row r="230" spans="9:26" x14ac:dyDescent="0.25">
      <c r="I230" s="137"/>
      <c r="J230" s="137"/>
      <c r="K230" s="137"/>
      <c r="L230" s="137"/>
      <c r="M230" s="137"/>
      <c r="N230" s="137"/>
      <c r="O230" s="137"/>
      <c r="P230" s="137"/>
      <c r="Q230" s="137"/>
      <c r="R230" s="137"/>
      <c r="S230" s="137"/>
      <c r="T230" s="137"/>
      <c r="U230" s="137"/>
      <c r="V230" s="137"/>
      <c r="W230" s="137"/>
      <c r="X230" s="137"/>
      <c r="Y230" s="137"/>
      <c r="Z230" s="137"/>
    </row>
    <row r="231" spans="9:26" x14ac:dyDescent="0.25">
      <c r="I231" s="137"/>
      <c r="J231" s="137"/>
      <c r="K231" s="137"/>
      <c r="L231" s="137"/>
      <c r="M231" s="137"/>
      <c r="N231" s="137"/>
      <c r="O231" s="137"/>
      <c r="P231" s="137"/>
      <c r="Q231" s="137"/>
      <c r="R231" s="137"/>
      <c r="S231" s="137"/>
      <c r="T231" s="137"/>
      <c r="U231" s="137"/>
      <c r="V231" s="137"/>
      <c r="W231" s="137"/>
      <c r="X231" s="137"/>
      <c r="Y231" s="137"/>
      <c r="Z231" s="137"/>
    </row>
    <row r="232" spans="9:26" x14ac:dyDescent="0.25">
      <c r="I232" s="137"/>
      <c r="J232" s="137"/>
      <c r="K232" s="137"/>
      <c r="L232" s="137"/>
      <c r="M232" s="137"/>
      <c r="N232" s="137"/>
      <c r="O232" s="137"/>
      <c r="P232" s="137"/>
      <c r="Q232" s="137"/>
      <c r="R232" s="137"/>
      <c r="S232" s="137"/>
      <c r="T232" s="137"/>
      <c r="U232" s="137"/>
      <c r="V232" s="137"/>
      <c r="W232" s="137"/>
      <c r="X232" s="137"/>
      <c r="Y232" s="137"/>
      <c r="Z232" s="137"/>
    </row>
    <row r="233" spans="9:26" x14ac:dyDescent="0.25">
      <c r="I233" s="137"/>
      <c r="J233" s="137"/>
      <c r="K233" s="137"/>
      <c r="L233" s="137"/>
      <c r="M233" s="137"/>
      <c r="N233" s="137"/>
      <c r="O233" s="137"/>
      <c r="P233" s="137"/>
      <c r="Q233" s="137"/>
      <c r="R233" s="137"/>
      <c r="S233" s="137"/>
      <c r="T233" s="137"/>
      <c r="U233" s="137"/>
      <c r="V233" s="137"/>
      <c r="W233" s="137"/>
      <c r="X233" s="137"/>
      <c r="Y233" s="137"/>
      <c r="Z233" s="137"/>
    </row>
    <row r="234" spans="9:26" x14ac:dyDescent="0.25">
      <c r="I234" s="137"/>
      <c r="J234" s="137"/>
      <c r="K234" s="137"/>
      <c r="L234" s="137"/>
      <c r="M234" s="137"/>
      <c r="N234" s="137"/>
      <c r="O234" s="137"/>
      <c r="P234" s="137"/>
      <c r="Q234" s="137"/>
      <c r="R234" s="137"/>
      <c r="S234" s="137"/>
      <c r="T234" s="137"/>
      <c r="U234" s="137"/>
      <c r="V234" s="137"/>
      <c r="W234" s="137"/>
      <c r="X234" s="137"/>
      <c r="Y234" s="137"/>
      <c r="Z234" s="137"/>
    </row>
    <row r="235" spans="9:26" x14ac:dyDescent="0.25">
      <c r="I235" s="137"/>
      <c r="J235" s="137"/>
      <c r="K235" s="137"/>
      <c r="L235" s="137"/>
      <c r="M235" s="137"/>
      <c r="N235" s="137"/>
      <c r="O235" s="137"/>
      <c r="P235" s="137"/>
      <c r="Q235" s="137"/>
      <c r="R235" s="137"/>
      <c r="S235" s="137"/>
      <c r="T235" s="137"/>
      <c r="U235" s="137"/>
      <c r="V235" s="137"/>
      <c r="W235" s="137"/>
      <c r="X235" s="137"/>
      <c r="Y235" s="137"/>
      <c r="Z235" s="137"/>
    </row>
    <row r="236" spans="9:26" x14ac:dyDescent="0.25">
      <c r="I236" s="137"/>
      <c r="J236" s="137"/>
      <c r="K236" s="137"/>
      <c r="L236" s="137"/>
      <c r="M236" s="137"/>
      <c r="N236" s="137"/>
      <c r="O236" s="137"/>
      <c r="P236" s="137"/>
      <c r="Q236" s="137"/>
      <c r="R236" s="137"/>
      <c r="S236" s="137"/>
      <c r="T236" s="137"/>
      <c r="U236" s="137"/>
      <c r="V236" s="137"/>
      <c r="W236" s="137"/>
      <c r="X236" s="137"/>
      <c r="Y236" s="137"/>
      <c r="Z236" s="137"/>
    </row>
    <row r="237" spans="9:26" x14ac:dyDescent="0.25">
      <c r="I237" s="137"/>
      <c r="J237" s="137"/>
      <c r="K237" s="137"/>
      <c r="L237" s="137"/>
      <c r="M237" s="137"/>
      <c r="N237" s="137"/>
      <c r="O237" s="137"/>
      <c r="P237" s="137"/>
      <c r="Q237" s="137"/>
      <c r="R237" s="137"/>
      <c r="S237" s="137"/>
      <c r="T237" s="137"/>
      <c r="U237" s="137"/>
      <c r="V237" s="137"/>
      <c r="W237" s="137"/>
      <c r="X237" s="137"/>
      <c r="Y237" s="137"/>
      <c r="Z237" s="137"/>
    </row>
    <row r="238" spans="9:26" x14ac:dyDescent="0.25">
      <c r="I238" s="137"/>
      <c r="J238" s="137"/>
      <c r="K238" s="137"/>
      <c r="L238" s="137"/>
      <c r="M238" s="137"/>
      <c r="N238" s="137"/>
      <c r="O238" s="137"/>
      <c r="P238" s="137"/>
      <c r="Q238" s="137"/>
      <c r="R238" s="137"/>
      <c r="S238" s="137"/>
      <c r="T238" s="137"/>
      <c r="U238" s="137"/>
      <c r="V238" s="137"/>
      <c r="W238" s="137"/>
      <c r="X238" s="137"/>
      <c r="Y238" s="137"/>
      <c r="Z238" s="137"/>
    </row>
    <row r="239" spans="9:26" x14ac:dyDescent="0.25">
      <c r="I239" s="137"/>
      <c r="J239" s="137"/>
      <c r="K239" s="137"/>
      <c r="L239" s="137"/>
      <c r="M239" s="137"/>
      <c r="N239" s="137"/>
      <c r="O239" s="137"/>
      <c r="P239" s="137"/>
      <c r="Q239" s="137"/>
      <c r="R239" s="137"/>
      <c r="S239" s="137"/>
      <c r="T239" s="137"/>
      <c r="U239" s="137"/>
      <c r="V239" s="137"/>
      <c r="W239" s="137"/>
      <c r="X239" s="137"/>
      <c r="Y239" s="137"/>
      <c r="Z239" s="137"/>
    </row>
    <row r="240" spans="9:26" x14ac:dyDescent="0.25">
      <c r="I240" s="137"/>
      <c r="J240" s="137"/>
      <c r="K240" s="137"/>
      <c r="L240" s="137"/>
      <c r="M240" s="137"/>
      <c r="N240" s="137"/>
      <c r="O240" s="137"/>
      <c r="P240" s="137"/>
      <c r="Q240" s="137"/>
      <c r="R240" s="137"/>
      <c r="S240" s="137"/>
      <c r="T240" s="137"/>
      <c r="U240" s="137"/>
      <c r="V240" s="137"/>
      <c r="W240" s="137"/>
      <c r="X240" s="137"/>
      <c r="Y240" s="137"/>
      <c r="Z240" s="137"/>
    </row>
    <row r="241" spans="9:26" x14ac:dyDescent="0.25">
      <c r="I241" s="137"/>
      <c r="J241" s="137"/>
      <c r="K241" s="137"/>
      <c r="L241" s="137"/>
      <c r="M241" s="137"/>
      <c r="N241" s="137"/>
      <c r="O241" s="137"/>
      <c r="P241" s="137"/>
      <c r="Q241" s="137"/>
      <c r="R241" s="137"/>
      <c r="S241" s="137"/>
      <c r="T241" s="137"/>
      <c r="U241" s="137"/>
      <c r="V241" s="137"/>
      <c r="W241" s="137"/>
      <c r="X241" s="137"/>
      <c r="Y241" s="137"/>
      <c r="Z241" s="137"/>
    </row>
    <row r="242" spans="9:26" x14ac:dyDescent="0.25">
      <c r="I242" s="137"/>
      <c r="J242" s="137"/>
      <c r="K242" s="137"/>
      <c r="L242" s="137"/>
      <c r="M242" s="137"/>
      <c r="N242" s="137"/>
      <c r="O242" s="137"/>
      <c r="P242" s="137"/>
      <c r="Q242" s="137"/>
      <c r="R242" s="137"/>
      <c r="S242" s="137"/>
      <c r="T242" s="137"/>
      <c r="U242" s="137"/>
      <c r="V242" s="137"/>
      <c r="W242" s="137"/>
      <c r="X242" s="137"/>
      <c r="Y242" s="137"/>
      <c r="Z242" s="137"/>
    </row>
    <row r="243" spans="9:26" x14ac:dyDescent="0.25">
      <c r="I243" s="137"/>
      <c r="J243" s="137"/>
      <c r="K243" s="137"/>
      <c r="L243" s="137"/>
      <c r="M243" s="137"/>
      <c r="N243" s="137"/>
      <c r="O243" s="137"/>
      <c r="P243" s="137"/>
      <c r="Q243" s="137"/>
      <c r="R243" s="137"/>
      <c r="S243" s="137"/>
      <c r="T243" s="137"/>
      <c r="U243" s="137"/>
      <c r="V243" s="137"/>
      <c r="W243" s="137"/>
      <c r="X243" s="137"/>
      <c r="Y243" s="137"/>
      <c r="Z243" s="137"/>
    </row>
    <row r="244" spans="9:26" x14ac:dyDescent="0.25">
      <c r="I244" s="137"/>
      <c r="J244" s="137"/>
      <c r="K244" s="137"/>
      <c r="L244" s="137"/>
      <c r="M244" s="137"/>
      <c r="N244" s="137"/>
      <c r="O244" s="137"/>
      <c r="P244" s="137"/>
      <c r="Q244" s="137"/>
      <c r="R244" s="137"/>
      <c r="S244" s="137"/>
      <c r="T244" s="137"/>
      <c r="U244" s="137"/>
      <c r="V244" s="137"/>
      <c r="W244" s="137"/>
      <c r="X244" s="137"/>
      <c r="Y244" s="137"/>
      <c r="Z244" s="137"/>
    </row>
    <row r="245" spans="9:26" x14ac:dyDescent="0.25">
      <c r="I245" s="137"/>
      <c r="J245" s="137"/>
      <c r="K245" s="137"/>
      <c r="L245" s="137"/>
      <c r="M245" s="137"/>
      <c r="N245" s="137"/>
      <c r="O245" s="137"/>
      <c r="P245" s="137"/>
      <c r="Q245" s="137"/>
      <c r="R245" s="137"/>
      <c r="S245" s="137"/>
      <c r="T245" s="137"/>
      <c r="U245" s="137"/>
      <c r="V245" s="137"/>
      <c r="W245" s="137"/>
      <c r="X245" s="137"/>
      <c r="Y245" s="137"/>
      <c r="Z245" s="137"/>
    </row>
    <row r="246" spans="9:26" x14ac:dyDescent="0.25">
      <c r="I246" s="137"/>
      <c r="J246" s="137"/>
      <c r="K246" s="137"/>
      <c r="L246" s="137"/>
      <c r="M246" s="137"/>
      <c r="N246" s="137"/>
      <c r="O246" s="137"/>
      <c r="P246" s="137"/>
      <c r="Q246" s="137"/>
      <c r="R246" s="137"/>
      <c r="S246" s="137"/>
      <c r="T246" s="137"/>
      <c r="U246" s="137"/>
      <c r="V246" s="137"/>
      <c r="W246" s="137"/>
      <c r="X246" s="137"/>
      <c r="Y246" s="137"/>
      <c r="Z246" s="137"/>
    </row>
    <row r="247" spans="9:26" x14ac:dyDescent="0.25">
      <c r="I247" s="137"/>
      <c r="J247" s="137"/>
      <c r="K247" s="137"/>
      <c r="L247" s="137"/>
      <c r="M247" s="137"/>
      <c r="N247" s="137"/>
      <c r="O247" s="137"/>
      <c r="P247" s="137"/>
      <c r="Q247" s="137"/>
      <c r="R247" s="137"/>
      <c r="S247" s="137"/>
      <c r="T247" s="137"/>
      <c r="U247" s="137"/>
      <c r="V247" s="137"/>
      <c r="W247" s="137"/>
      <c r="X247" s="137"/>
      <c r="Y247" s="137"/>
      <c r="Z247" s="137"/>
    </row>
    <row r="248" spans="9:26" x14ac:dyDescent="0.25">
      <c r="I248" s="137"/>
      <c r="J248" s="137"/>
      <c r="K248" s="137"/>
      <c r="L248" s="137"/>
      <c r="M248" s="137"/>
      <c r="N248" s="137"/>
      <c r="O248" s="137"/>
      <c r="P248" s="137"/>
      <c r="Q248" s="137"/>
      <c r="R248" s="137"/>
      <c r="S248" s="137"/>
      <c r="T248" s="137"/>
      <c r="U248" s="137"/>
      <c r="V248" s="137"/>
      <c r="W248" s="137"/>
      <c r="X248" s="137"/>
      <c r="Y248" s="137"/>
      <c r="Z248" s="137"/>
    </row>
    <row r="249" spans="9:26" x14ac:dyDescent="0.25">
      <c r="I249" s="137"/>
      <c r="J249" s="137"/>
      <c r="K249" s="137"/>
      <c r="L249" s="137"/>
      <c r="M249" s="137"/>
      <c r="N249" s="137"/>
      <c r="O249" s="137"/>
      <c r="P249" s="137"/>
      <c r="Q249" s="137"/>
      <c r="R249" s="137"/>
      <c r="S249" s="137"/>
      <c r="T249" s="137"/>
      <c r="U249" s="137"/>
      <c r="V249" s="137"/>
      <c r="W249" s="137"/>
      <c r="X249" s="137"/>
      <c r="Y249" s="137"/>
      <c r="Z249" s="137"/>
    </row>
    <row r="250" spans="9:26" x14ac:dyDescent="0.25">
      <c r="I250" s="137"/>
      <c r="J250" s="137"/>
      <c r="K250" s="137"/>
      <c r="L250" s="137"/>
      <c r="M250" s="137"/>
      <c r="N250" s="137"/>
      <c r="O250" s="137"/>
      <c r="P250" s="137"/>
      <c r="Q250" s="137"/>
      <c r="R250" s="137"/>
      <c r="S250" s="137"/>
      <c r="T250" s="137"/>
      <c r="U250" s="137"/>
      <c r="V250" s="137"/>
      <c r="W250" s="137"/>
      <c r="X250" s="137"/>
      <c r="Y250" s="137"/>
      <c r="Z250" s="137"/>
    </row>
    <row r="251" spans="9:26" x14ac:dyDescent="0.25">
      <c r="I251" s="137"/>
      <c r="J251" s="137"/>
      <c r="K251" s="137"/>
      <c r="L251" s="137"/>
      <c r="M251" s="137"/>
      <c r="N251" s="137"/>
      <c r="O251" s="137"/>
      <c r="P251" s="137"/>
      <c r="Q251" s="137"/>
      <c r="R251" s="137"/>
      <c r="S251" s="137"/>
      <c r="T251" s="137"/>
      <c r="U251" s="137"/>
      <c r="V251" s="137"/>
      <c r="W251" s="137"/>
      <c r="X251" s="137"/>
      <c r="Y251" s="137"/>
      <c r="Z251" s="137"/>
    </row>
    <row r="252" spans="9:26" x14ac:dyDescent="0.25">
      <c r="I252" s="137"/>
      <c r="J252" s="137"/>
      <c r="K252" s="137"/>
      <c r="L252" s="137"/>
      <c r="M252" s="137"/>
      <c r="N252" s="137"/>
      <c r="O252" s="137"/>
      <c r="P252" s="137"/>
      <c r="Q252" s="137"/>
      <c r="R252" s="137"/>
      <c r="S252" s="137"/>
      <c r="T252" s="137"/>
      <c r="U252" s="137"/>
      <c r="V252" s="137"/>
      <c r="W252" s="137"/>
      <c r="X252" s="137"/>
      <c r="Y252" s="137"/>
      <c r="Z252" s="137"/>
    </row>
    <row r="253" spans="9:26" x14ac:dyDescent="0.25">
      <c r="I253" s="137"/>
      <c r="J253" s="137"/>
      <c r="K253" s="137"/>
      <c r="L253" s="137"/>
      <c r="M253" s="137"/>
      <c r="N253" s="137"/>
      <c r="O253" s="137"/>
      <c r="P253" s="137"/>
      <c r="Q253" s="137"/>
      <c r="R253" s="137"/>
      <c r="S253" s="137"/>
      <c r="T253" s="137"/>
      <c r="U253" s="137"/>
      <c r="V253" s="137"/>
      <c r="W253" s="137"/>
      <c r="X253" s="137"/>
      <c r="Y253" s="137"/>
      <c r="Z253" s="137"/>
    </row>
    <row r="254" spans="9:26" x14ac:dyDescent="0.25">
      <c r="I254" s="137"/>
      <c r="J254" s="137"/>
      <c r="K254" s="137"/>
      <c r="L254" s="137"/>
      <c r="M254" s="137"/>
      <c r="N254" s="137"/>
      <c r="O254" s="137"/>
      <c r="P254" s="137"/>
      <c r="Q254" s="137"/>
      <c r="R254" s="137"/>
      <c r="S254" s="137"/>
      <c r="T254" s="137"/>
      <c r="U254" s="137"/>
      <c r="V254" s="137"/>
      <c r="W254" s="137"/>
      <c r="X254" s="137"/>
      <c r="Y254" s="137"/>
      <c r="Z254" s="137"/>
    </row>
    <row r="255" spans="9:26" x14ac:dyDescent="0.25">
      <c r="I255" s="137"/>
      <c r="J255" s="137"/>
      <c r="K255" s="137"/>
      <c r="L255" s="137"/>
      <c r="M255" s="137"/>
      <c r="N255" s="137"/>
      <c r="O255" s="137"/>
      <c r="P255" s="137"/>
      <c r="Q255" s="137"/>
      <c r="R255" s="137"/>
      <c r="S255" s="137"/>
      <c r="T255" s="137"/>
      <c r="U255" s="137"/>
      <c r="V255" s="137"/>
      <c r="W255" s="137"/>
      <c r="X255" s="137"/>
      <c r="Y255" s="137"/>
      <c r="Z255" s="137"/>
    </row>
    <row r="256" spans="9:26" x14ac:dyDescent="0.25">
      <c r="I256" s="137"/>
      <c r="J256" s="137"/>
      <c r="K256" s="137"/>
      <c r="L256" s="137"/>
      <c r="M256" s="137"/>
      <c r="N256" s="137"/>
      <c r="O256" s="137"/>
      <c r="P256" s="137"/>
      <c r="Q256" s="137"/>
      <c r="R256" s="137"/>
      <c r="S256" s="137"/>
      <c r="T256" s="137"/>
      <c r="U256" s="137"/>
      <c r="V256" s="137"/>
      <c r="W256" s="137"/>
      <c r="X256" s="137"/>
      <c r="Y256" s="137"/>
      <c r="Z256" s="137"/>
    </row>
    <row r="257" spans="9:26" x14ac:dyDescent="0.25">
      <c r="I257" s="137"/>
      <c r="J257" s="137"/>
      <c r="K257" s="137"/>
      <c r="L257" s="137"/>
      <c r="M257" s="137"/>
      <c r="N257" s="137"/>
      <c r="O257" s="137"/>
      <c r="P257" s="137"/>
      <c r="Q257" s="137"/>
      <c r="R257" s="137"/>
      <c r="S257" s="137"/>
      <c r="T257" s="137"/>
      <c r="U257" s="137"/>
      <c r="V257" s="137"/>
      <c r="W257" s="137"/>
      <c r="X257" s="137"/>
      <c r="Y257" s="137"/>
      <c r="Z257" s="137"/>
    </row>
    <row r="258" spans="9:26" x14ac:dyDescent="0.25">
      <c r="I258" s="137"/>
      <c r="J258" s="137"/>
      <c r="K258" s="137"/>
      <c r="L258" s="137"/>
      <c r="M258" s="137"/>
      <c r="N258" s="137"/>
      <c r="O258" s="137"/>
      <c r="P258" s="137"/>
      <c r="Q258" s="137"/>
      <c r="R258" s="137"/>
      <c r="S258" s="137"/>
      <c r="T258" s="137"/>
      <c r="U258" s="137"/>
      <c r="V258" s="137"/>
      <c r="W258" s="137"/>
      <c r="X258" s="137"/>
      <c r="Y258" s="137"/>
      <c r="Z258" s="137"/>
    </row>
    <row r="259" spans="9:26" x14ac:dyDescent="0.25">
      <c r="I259" s="137"/>
      <c r="J259" s="137"/>
      <c r="K259" s="137"/>
      <c r="L259" s="137"/>
      <c r="M259" s="137"/>
      <c r="N259" s="137"/>
      <c r="O259" s="137"/>
      <c r="P259" s="137"/>
      <c r="Q259" s="137"/>
      <c r="R259" s="137"/>
      <c r="S259" s="137"/>
      <c r="T259" s="137"/>
      <c r="U259" s="137"/>
      <c r="V259" s="137"/>
      <c r="W259" s="137"/>
      <c r="X259" s="137"/>
      <c r="Y259" s="137"/>
      <c r="Z259" s="137"/>
    </row>
    <row r="260" spans="9:26" x14ac:dyDescent="0.25">
      <c r="I260" s="137"/>
      <c r="J260" s="137"/>
      <c r="K260" s="137"/>
      <c r="L260" s="137"/>
      <c r="M260" s="137"/>
      <c r="N260" s="137"/>
      <c r="O260" s="137"/>
      <c r="P260" s="137"/>
      <c r="Q260" s="137"/>
      <c r="R260" s="137"/>
      <c r="S260" s="137"/>
      <c r="T260" s="137"/>
      <c r="U260" s="137"/>
      <c r="V260" s="137"/>
      <c r="W260" s="137"/>
      <c r="X260" s="137"/>
      <c r="Y260" s="137"/>
      <c r="Z260" s="137"/>
    </row>
    <row r="261" spans="9:26" x14ac:dyDescent="0.25">
      <c r="I261" s="137"/>
      <c r="J261" s="137"/>
      <c r="K261" s="137"/>
      <c r="L261" s="137"/>
      <c r="M261" s="137"/>
      <c r="N261" s="137"/>
      <c r="O261" s="137"/>
      <c r="P261" s="137"/>
      <c r="Q261" s="137"/>
      <c r="R261" s="137"/>
      <c r="S261" s="137"/>
      <c r="T261" s="137"/>
      <c r="U261" s="137"/>
      <c r="V261" s="137"/>
      <c r="W261" s="137"/>
      <c r="X261" s="137"/>
      <c r="Y261" s="137"/>
      <c r="Z261" s="137"/>
    </row>
    <row r="262" spans="9:26" x14ac:dyDescent="0.25">
      <c r="I262" s="137"/>
      <c r="J262" s="137"/>
      <c r="K262" s="137"/>
      <c r="L262" s="137"/>
      <c r="M262" s="137"/>
      <c r="N262" s="137"/>
      <c r="O262" s="137"/>
      <c r="P262" s="137"/>
      <c r="Q262" s="137"/>
      <c r="R262" s="137"/>
      <c r="S262" s="137"/>
      <c r="T262" s="137"/>
      <c r="U262" s="137"/>
      <c r="V262" s="137"/>
      <c r="W262" s="137"/>
      <c r="X262" s="137"/>
      <c r="Y262" s="137"/>
      <c r="Z262" s="137"/>
    </row>
    <row r="263" spans="9:26" x14ac:dyDescent="0.25">
      <c r="I263" s="137"/>
      <c r="J263" s="137"/>
      <c r="K263" s="137"/>
      <c r="L263" s="137"/>
      <c r="M263" s="137"/>
      <c r="N263" s="137"/>
      <c r="O263" s="137"/>
      <c r="P263" s="137"/>
      <c r="Q263" s="137"/>
      <c r="R263" s="137"/>
      <c r="S263" s="137"/>
      <c r="T263" s="137"/>
      <c r="U263" s="137"/>
      <c r="V263" s="137"/>
      <c r="W263" s="137"/>
      <c r="X263" s="137"/>
      <c r="Y263" s="137"/>
      <c r="Z263" s="137"/>
    </row>
    <row r="264" spans="9:26" x14ac:dyDescent="0.25">
      <c r="I264" s="137"/>
      <c r="J264" s="137"/>
      <c r="K264" s="137"/>
      <c r="L264" s="137"/>
      <c r="M264" s="137"/>
      <c r="N264" s="137"/>
      <c r="O264" s="137"/>
      <c r="P264" s="137"/>
      <c r="Q264" s="137"/>
      <c r="R264" s="137"/>
      <c r="S264" s="137"/>
      <c r="T264" s="137"/>
      <c r="U264" s="137"/>
      <c r="V264" s="137"/>
      <c r="W264" s="137"/>
      <c r="X264" s="137"/>
      <c r="Y264" s="137"/>
      <c r="Z264" s="137"/>
    </row>
    <row r="265" spans="9:26" x14ac:dyDescent="0.25">
      <c r="I265" s="137"/>
      <c r="J265" s="137"/>
      <c r="K265" s="137"/>
      <c r="L265" s="137"/>
      <c r="M265" s="137"/>
      <c r="N265" s="137"/>
      <c r="O265" s="137"/>
      <c r="P265" s="137"/>
      <c r="Q265" s="137"/>
      <c r="R265" s="137"/>
      <c r="S265" s="137"/>
      <c r="T265" s="137"/>
      <c r="U265" s="137"/>
      <c r="V265" s="137"/>
      <c r="W265" s="137"/>
      <c r="X265" s="137"/>
      <c r="Y265" s="137"/>
      <c r="Z265" s="137"/>
    </row>
    <row r="266" spans="9:26" x14ac:dyDescent="0.25">
      <c r="I266" s="137"/>
      <c r="J266" s="137"/>
      <c r="K266" s="137"/>
      <c r="L266" s="137"/>
      <c r="M266" s="137"/>
      <c r="N266" s="137"/>
      <c r="O266" s="137"/>
      <c r="P266" s="137"/>
      <c r="Q266" s="137"/>
      <c r="R266" s="137"/>
      <c r="S266" s="137"/>
      <c r="T266" s="137"/>
      <c r="U266" s="137"/>
      <c r="V266" s="137"/>
      <c r="W266" s="137"/>
      <c r="X266" s="137"/>
      <c r="Y266" s="137"/>
      <c r="Z266" s="137"/>
    </row>
    <row r="267" spans="9:26" x14ac:dyDescent="0.25">
      <c r="I267" s="137"/>
      <c r="J267" s="137"/>
      <c r="K267" s="137"/>
      <c r="L267" s="137"/>
      <c r="M267" s="137"/>
      <c r="N267" s="137"/>
      <c r="O267" s="137"/>
      <c r="P267" s="137"/>
      <c r="Q267" s="137"/>
      <c r="R267" s="137"/>
      <c r="S267" s="137"/>
      <c r="T267" s="137"/>
      <c r="U267" s="137"/>
      <c r="V267" s="137"/>
      <c r="W267" s="137"/>
      <c r="X267" s="137"/>
      <c r="Y267" s="137"/>
      <c r="Z267" s="137"/>
    </row>
    <row r="268" spans="9:26" x14ac:dyDescent="0.25">
      <c r="I268" s="137"/>
      <c r="J268" s="137"/>
      <c r="K268" s="137"/>
      <c r="L268" s="137"/>
      <c r="M268" s="137"/>
      <c r="N268" s="137"/>
      <c r="O268" s="137"/>
      <c r="P268" s="137"/>
      <c r="Q268" s="137"/>
      <c r="R268" s="137"/>
      <c r="S268" s="137"/>
      <c r="T268" s="137"/>
      <c r="U268" s="137"/>
      <c r="V268" s="137"/>
      <c r="W268" s="137"/>
      <c r="X268" s="137"/>
      <c r="Y268" s="137"/>
      <c r="Z268" s="137"/>
    </row>
    <row r="269" spans="9:26" x14ac:dyDescent="0.25">
      <c r="I269" s="137"/>
      <c r="J269" s="137"/>
      <c r="K269" s="137"/>
      <c r="L269" s="137"/>
      <c r="M269" s="137"/>
      <c r="N269" s="137"/>
      <c r="O269" s="137"/>
      <c r="P269" s="137"/>
      <c r="Q269" s="137"/>
      <c r="R269" s="137"/>
      <c r="S269" s="137"/>
      <c r="T269" s="137"/>
      <c r="U269" s="137"/>
      <c r="V269" s="137"/>
      <c r="W269" s="137"/>
      <c r="X269" s="137"/>
      <c r="Y269" s="137"/>
      <c r="Z269" s="137"/>
    </row>
    <row r="270" spans="9:26" x14ac:dyDescent="0.25">
      <c r="I270" s="137"/>
      <c r="J270" s="137"/>
      <c r="K270" s="137"/>
      <c r="L270" s="137"/>
      <c r="M270" s="137"/>
      <c r="N270" s="137"/>
      <c r="O270" s="137"/>
      <c r="P270" s="137"/>
      <c r="Q270" s="137"/>
      <c r="R270" s="137"/>
      <c r="S270" s="137"/>
      <c r="T270" s="137"/>
      <c r="U270" s="137"/>
      <c r="V270" s="137"/>
      <c r="W270" s="137"/>
      <c r="X270" s="137"/>
      <c r="Y270" s="137"/>
      <c r="Z270" s="137"/>
    </row>
    <row r="271" spans="9:26" x14ac:dyDescent="0.25">
      <c r="I271" s="137"/>
      <c r="J271" s="137"/>
      <c r="K271" s="137"/>
      <c r="L271" s="137"/>
      <c r="M271" s="137"/>
      <c r="N271" s="137"/>
      <c r="O271" s="137"/>
      <c r="P271" s="137"/>
      <c r="Q271" s="137"/>
      <c r="R271" s="137"/>
      <c r="S271" s="137"/>
      <c r="T271" s="137"/>
      <c r="U271" s="137"/>
      <c r="V271" s="137"/>
      <c r="W271" s="137"/>
      <c r="X271" s="137"/>
      <c r="Y271" s="137"/>
      <c r="Z271" s="137"/>
    </row>
    <row r="272" spans="9:26" x14ac:dyDescent="0.25">
      <c r="I272" s="137"/>
      <c r="J272" s="137"/>
      <c r="K272" s="137"/>
      <c r="L272" s="137"/>
      <c r="M272" s="137"/>
      <c r="N272" s="137"/>
      <c r="O272" s="137"/>
      <c r="P272" s="137"/>
      <c r="Q272" s="137"/>
      <c r="R272" s="137"/>
      <c r="S272" s="137"/>
      <c r="T272" s="137"/>
      <c r="U272" s="137"/>
      <c r="V272" s="137"/>
      <c r="W272" s="137"/>
      <c r="X272" s="137"/>
      <c r="Y272" s="137"/>
      <c r="Z272" s="137"/>
    </row>
    <row r="273" spans="9:26" x14ac:dyDescent="0.25">
      <c r="I273" s="137"/>
      <c r="J273" s="137"/>
      <c r="K273" s="137"/>
      <c r="L273" s="137"/>
      <c r="M273" s="137"/>
      <c r="N273" s="137"/>
      <c r="O273" s="137"/>
      <c r="P273" s="137"/>
      <c r="Q273" s="137"/>
      <c r="R273" s="137"/>
      <c r="S273" s="137"/>
      <c r="T273" s="137"/>
      <c r="U273" s="137"/>
      <c r="V273" s="137"/>
      <c r="W273" s="137"/>
      <c r="X273" s="137"/>
      <c r="Y273" s="137"/>
      <c r="Z273" s="137"/>
    </row>
    <row r="274" spans="9:26" x14ac:dyDescent="0.25">
      <c r="I274" s="137"/>
      <c r="J274" s="137"/>
      <c r="K274" s="137"/>
      <c r="L274" s="137"/>
      <c r="M274" s="137"/>
      <c r="N274" s="137"/>
      <c r="O274" s="137"/>
      <c r="P274" s="137"/>
      <c r="Q274" s="137"/>
      <c r="R274" s="137"/>
      <c r="S274" s="137"/>
      <c r="T274" s="137"/>
      <c r="U274" s="137"/>
      <c r="V274" s="137"/>
      <c r="W274" s="137"/>
      <c r="X274" s="137"/>
      <c r="Y274" s="137"/>
      <c r="Z274" s="137"/>
    </row>
    <row r="275" spans="9:26" x14ac:dyDescent="0.25">
      <c r="I275" s="137"/>
      <c r="J275" s="137"/>
      <c r="K275" s="137"/>
      <c r="L275" s="137"/>
      <c r="M275" s="137"/>
      <c r="N275" s="137"/>
      <c r="O275" s="137"/>
      <c r="P275" s="137"/>
      <c r="Q275" s="137"/>
      <c r="R275" s="137"/>
      <c r="S275" s="137"/>
      <c r="T275" s="137"/>
      <c r="U275" s="137"/>
      <c r="V275" s="137"/>
      <c r="W275" s="137"/>
      <c r="X275" s="137"/>
      <c r="Y275" s="137"/>
      <c r="Z275" s="137"/>
    </row>
    <row r="276" spans="9:26" x14ac:dyDescent="0.25">
      <c r="I276" s="137"/>
      <c r="J276" s="137"/>
      <c r="K276" s="137"/>
      <c r="L276" s="137"/>
      <c r="M276" s="137"/>
      <c r="N276" s="137"/>
      <c r="O276" s="137"/>
      <c r="P276" s="137"/>
      <c r="Q276" s="137"/>
      <c r="R276" s="137"/>
      <c r="S276" s="137"/>
      <c r="T276" s="137"/>
      <c r="U276" s="137"/>
      <c r="V276" s="137"/>
      <c r="W276" s="137"/>
      <c r="X276" s="137"/>
      <c r="Y276" s="137"/>
      <c r="Z276" s="137"/>
    </row>
    <row r="277" spans="9:26" x14ac:dyDescent="0.25">
      <c r="I277" s="137"/>
      <c r="J277" s="137"/>
      <c r="K277" s="137"/>
      <c r="L277" s="137"/>
      <c r="M277" s="137"/>
      <c r="N277" s="137"/>
      <c r="O277" s="137"/>
      <c r="P277" s="137"/>
      <c r="Q277" s="137"/>
      <c r="R277" s="137"/>
      <c r="S277" s="137"/>
      <c r="T277" s="137"/>
      <c r="U277" s="137"/>
      <c r="V277" s="137"/>
      <c r="W277" s="137"/>
      <c r="X277" s="137"/>
      <c r="Y277" s="137"/>
      <c r="Z277" s="137"/>
    </row>
    <row r="278" spans="9:26" x14ac:dyDescent="0.25">
      <c r="I278" s="137"/>
      <c r="J278" s="137"/>
      <c r="K278" s="137"/>
      <c r="L278" s="137"/>
      <c r="M278" s="137"/>
      <c r="N278" s="137"/>
      <c r="O278" s="137"/>
      <c r="P278" s="137"/>
      <c r="Q278" s="137"/>
      <c r="R278" s="137"/>
      <c r="S278" s="137"/>
      <c r="T278" s="137"/>
      <c r="U278" s="137"/>
      <c r="V278" s="137"/>
      <c r="W278" s="137"/>
      <c r="X278" s="137"/>
      <c r="Y278" s="137"/>
      <c r="Z278" s="137"/>
    </row>
    <row r="279" spans="9:26" x14ac:dyDescent="0.25">
      <c r="I279" s="137"/>
      <c r="J279" s="137"/>
      <c r="K279" s="137"/>
      <c r="L279" s="137"/>
      <c r="M279" s="137"/>
      <c r="N279" s="137"/>
      <c r="O279" s="137"/>
      <c r="P279" s="137"/>
      <c r="Q279" s="137"/>
      <c r="R279" s="137"/>
      <c r="S279" s="137"/>
      <c r="T279" s="137"/>
      <c r="U279" s="137"/>
      <c r="V279" s="137"/>
      <c r="W279" s="137"/>
      <c r="X279" s="137"/>
      <c r="Y279" s="137"/>
      <c r="Z279" s="137"/>
    </row>
    <row r="280" spans="9:26" x14ac:dyDescent="0.25">
      <c r="I280" s="137"/>
      <c r="J280" s="137"/>
      <c r="K280" s="137"/>
      <c r="L280" s="137"/>
      <c r="M280" s="137"/>
      <c r="N280" s="137"/>
      <c r="O280" s="137"/>
      <c r="P280" s="137"/>
      <c r="Q280" s="137"/>
      <c r="R280" s="137"/>
      <c r="S280" s="137"/>
      <c r="T280" s="137"/>
      <c r="U280" s="137"/>
      <c r="V280" s="137"/>
      <c r="W280" s="137"/>
      <c r="X280" s="137"/>
      <c r="Y280" s="137"/>
      <c r="Z280" s="137"/>
    </row>
    <row r="281" spans="9:26" x14ac:dyDescent="0.25">
      <c r="I281" s="137"/>
      <c r="J281" s="137"/>
      <c r="K281" s="137"/>
      <c r="L281" s="137"/>
      <c r="M281" s="137"/>
      <c r="N281" s="137"/>
      <c r="O281" s="137"/>
      <c r="P281" s="137"/>
      <c r="Q281" s="137"/>
      <c r="R281" s="137"/>
      <c r="S281" s="137"/>
      <c r="T281" s="137"/>
      <c r="U281" s="137"/>
      <c r="V281" s="137"/>
      <c r="W281" s="137"/>
      <c r="X281" s="137"/>
      <c r="Y281" s="137"/>
      <c r="Z281" s="137"/>
    </row>
    <row r="282" spans="9:26" x14ac:dyDescent="0.25">
      <c r="I282" s="137"/>
      <c r="J282" s="137"/>
      <c r="K282" s="137"/>
      <c r="L282" s="137"/>
      <c r="M282" s="137"/>
      <c r="N282" s="137"/>
      <c r="O282" s="137"/>
      <c r="P282" s="137"/>
      <c r="Q282" s="137"/>
      <c r="R282" s="137"/>
      <c r="S282" s="137"/>
      <c r="T282" s="137"/>
      <c r="U282" s="137"/>
      <c r="V282" s="137"/>
      <c r="W282" s="137"/>
      <c r="X282" s="137"/>
      <c r="Y282" s="137"/>
      <c r="Z282" s="137"/>
    </row>
    <row r="283" spans="9:26" x14ac:dyDescent="0.25">
      <c r="I283" s="137"/>
      <c r="J283" s="137"/>
      <c r="K283" s="137"/>
      <c r="L283" s="137"/>
      <c r="M283" s="137"/>
      <c r="N283" s="137"/>
      <c r="O283" s="137"/>
      <c r="P283" s="137"/>
      <c r="Q283" s="137"/>
      <c r="R283" s="137"/>
      <c r="S283" s="137"/>
      <c r="T283" s="137"/>
      <c r="U283" s="137"/>
      <c r="V283" s="137"/>
      <c r="W283" s="137"/>
      <c r="X283" s="137"/>
      <c r="Y283" s="137"/>
      <c r="Z283" s="137"/>
    </row>
    <row r="284" spans="9:26" x14ac:dyDescent="0.25">
      <c r="I284" s="137"/>
      <c r="J284" s="137"/>
      <c r="K284" s="137"/>
      <c r="L284" s="137"/>
      <c r="M284" s="137"/>
      <c r="N284" s="137"/>
      <c r="O284" s="137"/>
      <c r="P284" s="137"/>
      <c r="Q284" s="137"/>
      <c r="R284" s="137"/>
      <c r="S284" s="137"/>
      <c r="T284" s="137"/>
      <c r="U284" s="137"/>
      <c r="V284" s="137"/>
      <c r="W284" s="137"/>
      <c r="X284" s="137"/>
      <c r="Y284" s="137"/>
      <c r="Z284" s="137"/>
    </row>
    <row r="285" spans="9:26" x14ac:dyDescent="0.25">
      <c r="I285" s="137"/>
      <c r="J285" s="137"/>
      <c r="K285" s="137"/>
      <c r="L285" s="137"/>
      <c r="M285" s="137"/>
      <c r="N285" s="137"/>
      <c r="O285" s="137"/>
      <c r="P285" s="137"/>
      <c r="Q285" s="137"/>
      <c r="R285" s="137"/>
      <c r="S285" s="137"/>
      <c r="T285" s="137"/>
      <c r="U285" s="137"/>
      <c r="V285" s="137"/>
      <c r="W285" s="137"/>
      <c r="X285" s="137"/>
      <c r="Y285" s="137"/>
      <c r="Z285" s="137"/>
    </row>
    <row r="286" spans="9:26" x14ac:dyDescent="0.25">
      <c r="I286" s="137"/>
      <c r="J286" s="137"/>
      <c r="K286" s="137"/>
      <c r="L286" s="137"/>
      <c r="M286" s="137"/>
      <c r="N286" s="137"/>
      <c r="O286" s="137"/>
      <c r="P286" s="137"/>
      <c r="Q286" s="137"/>
      <c r="R286" s="137"/>
      <c r="S286" s="137"/>
      <c r="T286" s="137"/>
      <c r="U286" s="137"/>
      <c r="V286" s="137"/>
      <c r="W286" s="137"/>
      <c r="X286" s="137"/>
      <c r="Y286" s="137"/>
      <c r="Z286" s="137"/>
    </row>
    <row r="287" spans="9:26" x14ac:dyDescent="0.25">
      <c r="I287" s="137"/>
      <c r="J287" s="137"/>
      <c r="K287" s="137"/>
      <c r="L287" s="137"/>
      <c r="M287" s="137"/>
      <c r="N287" s="137"/>
      <c r="O287" s="137"/>
      <c r="P287" s="137"/>
      <c r="Q287" s="137"/>
      <c r="R287" s="137"/>
      <c r="S287" s="137"/>
      <c r="T287" s="137"/>
      <c r="U287" s="137"/>
      <c r="V287" s="137"/>
      <c r="W287" s="137"/>
      <c r="X287" s="137"/>
      <c r="Y287" s="137"/>
      <c r="Z287" s="137"/>
    </row>
    <row r="288" spans="9:26" x14ac:dyDescent="0.25">
      <c r="I288" s="137"/>
      <c r="J288" s="137"/>
      <c r="K288" s="137"/>
      <c r="L288" s="137"/>
      <c r="M288" s="137"/>
      <c r="N288" s="137"/>
      <c r="O288" s="137"/>
      <c r="P288" s="137"/>
      <c r="Q288" s="137"/>
      <c r="R288" s="137"/>
      <c r="S288" s="137"/>
      <c r="T288" s="137"/>
      <c r="U288" s="137"/>
      <c r="V288" s="137"/>
      <c r="W288" s="137"/>
      <c r="X288" s="137"/>
      <c r="Y288" s="137"/>
      <c r="Z288" s="137"/>
    </row>
    <row r="289" spans="9:26" x14ac:dyDescent="0.25">
      <c r="I289" s="137"/>
      <c r="J289" s="137"/>
      <c r="K289" s="137"/>
      <c r="L289" s="137"/>
      <c r="M289" s="137"/>
      <c r="N289" s="137"/>
      <c r="O289" s="137"/>
      <c r="P289" s="137"/>
      <c r="Q289" s="137"/>
      <c r="R289" s="137"/>
      <c r="S289" s="137"/>
      <c r="T289" s="137"/>
      <c r="U289" s="137"/>
      <c r="V289" s="137"/>
      <c r="W289" s="137"/>
      <c r="X289" s="137"/>
      <c r="Y289" s="137"/>
      <c r="Z289" s="137"/>
    </row>
    <row r="290" spans="9:26" x14ac:dyDescent="0.25">
      <c r="I290" s="137"/>
      <c r="J290" s="137"/>
      <c r="K290" s="137"/>
      <c r="L290" s="137"/>
      <c r="M290" s="137"/>
      <c r="N290" s="137"/>
      <c r="O290" s="137"/>
      <c r="P290" s="137"/>
      <c r="Q290" s="137"/>
      <c r="R290" s="137"/>
      <c r="S290" s="137"/>
      <c r="T290" s="137"/>
      <c r="U290" s="137"/>
      <c r="V290" s="137"/>
      <c r="W290" s="137"/>
      <c r="X290" s="137"/>
      <c r="Y290" s="137"/>
      <c r="Z290" s="137"/>
    </row>
    <row r="291" spans="9:26" x14ac:dyDescent="0.25">
      <c r="I291" s="137"/>
      <c r="J291" s="137"/>
      <c r="K291" s="137"/>
      <c r="L291" s="137"/>
      <c r="M291" s="137"/>
      <c r="N291" s="137"/>
      <c r="O291" s="137"/>
      <c r="P291" s="137"/>
      <c r="Q291" s="137"/>
      <c r="R291" s="137"/>
      <c r="S291" s="137"/>
      <c r="T291" s="137"/>
      <c r="U291" s="137"/>
      <c r="V291" s="137"/>
      <c r="W291" s="137"/>
      <c r="X291" s="137"/>
      <c r="Y291" s="137"/>
      <c r="Z291" s="137"/>
    </row>
    <row r="292" spans="9:26" x14ac:dyDescent="0.25">
      <c r="I292" s="137"/>
      <c r="J292" s="137"/>
      <c r="K292" s="137"/>
      <c r="L292" s="137"/>
      <c r="M292" s="137"/>
      <c r="N292" s="137"/>
      <c r="O292" s="137"/>
      <c r="P292" s="137"/>
      <c r="Q292" s="137"/>
      <c r="R292" s="137"/>
      <c r="S292" s="137"/>
      <c r="T292" s="137"/>
      <c r="U292" s="137"/>
      <c r="V292" s="137"/>
      <c r="W292" s="137"/>
      <c r="X292" s="137"/>
      <c r="Y292" s="137"/>
      <c r="Z292" s="137"/>
    </row>
    <row r="293" spans="9:26" x14ac:dyDescent="0.25">
      <c r="I293" s="137"/>
      <c r="J293" s="137"/>
      <c r="K293" s="137"/>
      <c r="L293" s="137"/>
      <c r="M293" s="137"/>
      <c r="N293" s="137"/>
      <c r="O293" s="137"/>
      <c r="P293" s="137"/>
      <c r="Q293" s="137"/>
      <c r="R293" s="137"/>
      <c r="S293" s="137"/>
      <c r="T293" s="137"/>
      <c r="U293" s="137"/>
      <c r="V293" s="137"/>
      <c r="W293" s="137"/>
      <c r="X293" s="137"/>
      <c r="Y293" s="137"/>
      <c r="Z293" s="137"/>
    </row>
    <row r="294" spans="9:26" x14ac:dyDescent="0.25">
      <c r="I294" s="137"/>
      <c r="J294" s="137"/>
      <c r="K294" s="137"/>
      <c r="L294" s="137"/>
      <c r="M294" s="137"/>
      <c r="N294" s="137"/>
      <c r="O294" s="137"/>
      <c r="P294" s="137"/>
      <c r="Q294" s="137"/>
      <c r="R294" s="137"/>
      <c r="S294" s="137"/>
      <c r="T294" s="137"/>
      <c r="U294" s="137"/>
      <c r="V294" s="137"/>
      <c r="W294" s="137"/>
      <c r="X294" s="137"/>
      <c r="Y294" s="137"/>
      <c r="Z294" s="137"/>
    </row>
    <row r="295" spans="9:26" x14ac:dyDescent="0.25">
      <c r="I295" s="137"/>
      <c r="J295" s="137"/>
      <c r="K295" s="137"/>
      <c r="L295" s="137"/>
      <c r="M295" s="137"/>
      <c r="N295" s="137"/>
      <c r="O295" s="137"/>
      <c r="P295" s="137"/>
      <c r="Q295" s="137"/>
      <c r="R295" s="137"/>
      <c r="S295" s="137"/>
      <c r="T295" s="137"/>
      <c r="U295" s="137"/>
      <c r="V295" s="137"/>
      <c r="W295" s="137"/>
      <c r="X295" s="137"/>
      <c r="Y295" s="137"/>
      <c r="Z295" s="137"/>
    </row>
    <row r="296" spans="9:26" x14ac:dyDescent="0.25">
      <c r="I296" s="137"/>
      <c r="J296" s="137"/>
      <c r="K296" s="137"/>
      <c r="L296" s="137"/>
      <c r="M296" s="137"/>
      <c r="N296" s="137"/>
      <c r="O296" s="137"/>
      <c r="P296" s="137"/>
      <c r="Q296" s="137"/>
      <c r="R296" s="137"/>
      <c r="S296" s="137"/>
      <c r="T296" s="137"/>
      <c r="U296" s="137"/>
      <c r="V296" s="137"/>
      <c r="W296" s="137"/>
      <c r="X296" s="137"/>
      <c r="Y296" s="137"/>
      <c r="Z296" s="137"/>
    </row>
    <row r="297" spans="9:26" x14ac:dyDescent="0.25">
      <c r="I297" s="137"/>
      <c r="J297" s="137"/>
      <c r="K297" s="137"/>
      <c r="L297" s="137"/>
      <c r="M297" s="137"/>
      <c r="N297" s="137"/>
      <c r="O297" s="137"/>
      <c r="P297" s="137"/>
      <c r="Q297" s="137"/>
      <c r="R297" s="137"/>
      <c r="S297" s="137"/>
      <c r="T297" s="137"/>
      <c r="U297" s="137"/>
      <c r="V297" s="137"/>
      <c r="W297" s="137"/>
      <c r="X297" s="137"/>
      <c r="Y297" s="137"/>
      <c r="Z297" s="137"/>
    </row>
    <row r="298" spans="9:26" x14ac:dyDescent="0.25">
      <c r="I298" s="137"/>
      <c r="J298" s="137"/>
      <c r="K298" s="137"/>
      <c r="L298" s="137"/>
      <c r="M298" s="137"/>
      <c r="N298" s="137"/>
      <c r="O298" s="137"/>
      <c r="P298" s="137"/>
      <c r="Q298" s="137"/>
      <c r="R298" s="137"/>
      <c r="S298" s="137"/>
      <c r="T298" s="137"/>
      <c r="U298" s="137"/>
      <c r="V298" s="137"/>
      <c r="W298" s="137"/>
      <c r="X298" s="137"/>
      <c r="Y298" s="137"/>
      <c r="Z298" s="137"/>
    </row>
    <row r="299" spans="9:26" x14ac:dyDescent="0.25">
      <c r="I299" s="137"/>
      <c r="J299" s="137"/>
      <c r="K299" s="137"/>
      <c r="L299" s="137"/>
      <c r="M299" s="137"/>
      <c r="N299" s="137"/>
      <c r="O299" s="137"/>
      <c r="P299" s="137"/>
      <c r="Q299" s="137"/>
      <c r="R299" s="137"/>
      <c r="S299" s="137"/>
      <c r="T299" s="137"/>
      <c r="U299" s="137"/>
      <c r="V299" s="137"/>
      <c r="W299" s="137"/>
      <c r="X299" s="137"/>
      <c r="Y299" s="137"/>
      <c r="Z299" s="137"/>
    </row>
    <row r="300" spans="9:26" x14ac:dyDescent="0.25">
      <c r="I300" s="137"/>
      <c r="J300" s="137"/>
      <c r="K300" s="137"/>
      <c r="L300" s="137"/>
      <c r="M300" s="137"/>
      <c r="N300" s="137"/>
      <c r="O300" s="137"/>
      <c r="P300" s="137"/>
      <c r="Q300" s="137"/>
      <c r="R300" s="137"/>
      <c r="S300" s="137"/>
      <c r="T300" s="137"/>
      <c r="U300" s="137"/>
      <c r="V300" s="137"/>
      <c r="W300" s="137"/>
      <c r="X300" s="137"/>
      <c r="Y300" s="137"/>
      <c r="Z300" s="137"/>
    </row>
    <row r="301" spans="9:26" x14ac:dyDescent="0.25">
      <c r="I301" s="137"/>
      <c r="J301" s="137"/>
      <c r="K301" s="137"/>
      <c r="L301" s="137"/>
      <c r="M301" s="137"/>
      <c r="N301" s="137"/>
      <c r="O301" s="137"/>
      <c r="P301" s="137"/>
      <c r="Q301" s="137"/>
      <c r="R301" s="137"/>
      <c r="S301" s="137"/>
      <c r="T301" s="137"/>
      <c r="U301" s="137"/>
      <c r="V301" s="137"/>
      <c r="W301" s="137"/>
      <c r="X301" s="137"/>
      <c r="Y301" s="137"/>
      <c r="Z301" s="137"/>
    </row>
    <row r="302" spans="9:26" x14ac:dyDescent="0.25">
      <c r="I302" s="137"/>
      <c r="J302" s="137"/>
      <c r="K302" s="137"/>
      <c r="L302" s="137"/>
      <c r="M302" s="137"/>
      <c r="N302" s="137"/>
      <c r="O302" s="137"/>
      <c r="P302" s="137"/>
      <c r="Q302" s="137"/>
      <c r="R302" s="137"/>
      <c r="S302" s="137"/>
      <c r="T302" s="137"/>
      <c r="U302" s="137"/>
      <c r="V302" s="137"/>
      <c r="W302" s="137"/>
      <c r="X302" s="137"/>
      <c r="Y302" s="137"/>
      <c r="Z302" s="137"/>
    </row>
    <row r="303" spans="9:26" x14ac:dyDescent="0.25">
      <c r="I303" s="137"/>
      <c r="J303" s="137"/>
      <c r="K303" s="137"/>
      <c r="L303" s="137"/>
      <c r="M303" s="137"/>
      <c r="N303" s="137"/>
      <c r="O303" s="137"/>
      <c r="P303" s="137"/>
      <c r="Q303" s="137"/>
      <c r="R303" s="137"/>
      <c r="S303" s="137"/>
      <c r="T303" s="137"/>
      <c r="U303" s="137"/>
      <c r="V303" s="137"/>
      <c r="W303" s="137"/>
      <c r="X303" s="137"/>
      <c r="Y303" s="137"/>
      <c r="Z303" s="137"/>
    </row>
    <row r="304" spans="9:26" x14ac:dyDescent="0.25">
      <c r="I304" s="137"/>
      <c r="J304" s="137"/>
      <c r="K304" s="137"/>
      <c r="L304" s="137"/>
      <c r="M304" s="137"/>
      <c r="N304" s="137"/>
      <c r="O304" s="137"/>
      <c r="P304" s="137"/>
      <c r="Q304" s="137"/>
      <c r="R304" s="137"/>
      <c r="S304" s="137"/>
      <c r="T304" s="137"/>
      <c r="U304" s="137"/>
      <c r="V304" s="137"/>
      <c r="W304" s="137"/>
      <c r="X304" s="137"/>
      <c r="Y304" s="137"/>
      <c r="Z304" s="137"/>
    </row>
    <row r="305" spans="9:26" x14ac:dyDescent="0.25">
      <c r="I305" s="137"/>
      <c r="J305" s="137"/>
      <c r="K305" s="137"/>
      <c r="L305" s="137"/>
      <c r="M305" s="137"/>
      <c r="N305" s="137"/>
      <c r="O305" s="137"/>
      <c r="P305" s="137"/>
      <c r="Q305" s="137"/>
      <c r="R305" s="137"/>
      <c r="S305" s="137"/>
      <c r="T305" s="137"/>
      <c r="U305" s="137"/>
      <c r="V305" s="137"/>
      <c r="W305" s="137"/>
      <c r="X305" s="137"/>
      <c r="Y305" s="137"/>
      <c r="Z305" s="137"/>
    </row>
    <row r="306" spans="9:26" x14ac:dyDescent="0.25">
      <c r="I306" s="137"/>
      <c r="J306" s="137"/>
      <c r="K306" s="137"/>
      <c r="L306" s="137"/>
      <c r="M306" s="137"/>
      <c r="N306" s="137"/>
      <c r="O306" s="137"/>
      <c r="P306" s="137"/>
      <c r="Q306" s="137"/>
      <c r="R306" s="137"/>
      <c r="S306" s="137"/>
      <c r="T306" s="137"/>
      <c r="U306" s="137"/>
      <c r="V306" s="137"/>
      <c r="W306" s="137"/>
      <c r="X306" s="137"/>
      <c r="Y306" s="137"/>
      <c r="Z306" s="137"/>
    </row>
    <row r="307" spans="9:26" x14ac:dyDescent="0.25">
      <c r="I307" s="137"/>
      <c r="J307" s="137"/>
      <c r="K307" s="137"/>
      <c r="L307" s="137"/>
      <c r="M307" s="137"/>
      <c r="N307" s="137"/>
      <c r="O307" s="137"/>
      <c r="P307" s="137"/>
      <c r="Q307" s="137"/>
      <c r="R307" s="137"/>
      <c r="S307" s="137"/>
      <c r="T307" s="137"/>
      <c r="U307" s="137"/>
      <c r="V307" s="137"/>
      <c r="W307" s="137"/>
      <c r="X307" s="137"/>
      <c r="Y307" s="137"/>
      <c r="Z307" s="137"/>
    </row>
    <row r="308" spans="9:26" x14ac:dyDescent="0.25">
      <c r="I308" s="137"/>
      <c r="J308" s="137"/>
      <c r="K308" s="137"/>
      <c r="L308" s="137"/>
      <c r="M308" s="137"/>
      <c r="N308" s="137"/>
      <c r="O308" s="137"/>
      <c r="P308" s="137"/>
      <c r="Q308" s="137"/>
      <c r="R308" s="137"/>
      <c r="S308" s="137"/>
      <c r="T308" s="137"/>
      <c r="U308" s="137"/>
      <c r="V308" s="137"/>
      <c r="W308" s="137"/>
      <c r="X308" s="137"/>
      <c r="Y308" s="137"/>
      <c r="Z308" s="137"/>
    </row>
    <row r="309" spans="9:26" x14ac:dyDescent="0.25">
      <c r="I309" s="137"/>
      <c r="J309" s="137"/>
      <c r="K309" s="137"/>
      <c r="L309" s="137"/>
      <c r="M309" s="137"/>
      <c r="N309" s="137"/>
      <c r="O309" s="137"/>
      <c r="P309" s="137"/>
      <c r="Q309" s="137"/>
      <c r="R309" s="137"/>
      <c r="S309" s="137"/>
      <c r="T309" s="137"/>
      <c r="U309" s="137"/>
      <c r="V309" s="137"/>
      <c r="W309" s="137"/>
      <c r="X309" s="137"/>
      <c r="Y309" s="137"/>
      <c r="Z309" s="137"/>
    </row>
    <row r="310" spans="9:26" x14ac:dyDescent="0.25">
      <c r="I310" s="137"/>
      <c r="J310" s="137"/>
      <c r="K310" s="137"/>
      <c r="L310" s="137"/>
      <c r="M310" s="137"/>
      <c r="N310" s="137"/>
      <c r="O310" s="137"/>
      <c r="P310" s="137"/>
      <c r="Q310" s="137"/>
      <c r="R310" s="137"/>
      <c r="S310" s="137"/>
      <c r="T310" s="137"/>
      <c r="U310" s="137"/>
      <c r="V310" s="137"/>
      <c r="W310" s="137"/>
      <c r="X310" s="137"/>
      <c r="Y310" s="137"/>
      <c r="Z310" s="137"/>
    </row>
    <row r="311" spans="9:26" x14ac:dyDescent="0.25">
      <c r="I311" s="137"/>
      <c r="J311" s="137"/>
      <c r="K311" s="137"/>
      <c r="L311" s="137"/>
      <c r="M311" s="137"/>
      <c r="N311" s="137"/>
      <c r="O311" s="137"/>
      <c r="P311" s="137"/>
      <c r="Q311" s="137"/>
      <c r="R311" s="137"/>
      <c r="S311" s="137"/>
      <c r="T311" s="137"/>
      <c r="U311" s="137"/>
      <c r="V311" s="137"/>
      <c r="W311" s="137"/>
      <c r="X311" s="137"/>
      <c r="Y311" s="137"/>
      <c r="Z311" s="137"/>
    </row>
    <row r="312" spans="9:26" x14ac:dyDescent="0.25">
      <c r="I312" s="137"/>
      <c r="J312" s="137"/>
      <c r="K312" s="137"/>
      <c r="L312" s="137"/>
      <c r="M312" s="137"/>
      <c r="N312" s="137"/>
      <c r="O312" s="137"/>
      <c r="P312" s="137"/>
      <c r="Q312" s="137"/>
      <c r="R312" s="137"/>
      <c r="S312" s="137"/>
      <c r="T312" s="137"/>
      <c r="U312" s="137"/>
      <c r="V312" s="137"/>
      <c r="W312" s="137"/>
      <c r="X312" s="137"/>
      <c r="Y312" s="137"/>
      <c r="Z312" s="137"/>
    </row>
    <row r="313" spans="9:26" x14ac:dyDescent="0.25">
      <c r="I313" s="137"/>
      <c r="J313" s="137"/>
      <c r="K313" s="137"/>
      <c r="L313" s="137"/>
      <c r="M313" s="137"/>
      <c r="N313" s="137"/>
      <c r="O313" s="137"/>
      <c r="P313" s="137"/>
      <c r="Q313" s="137"/>
      <c r="R313" s="137"/>
      <c r="S313" s="137"/>
      <c r="T313" s="137"/>
      <c r="U313" s="137"/>
      <c r="V313" s="137"/>
      <c r="W313" s="137"/>
      <c r="X313" s="137"/>
      <c r="Y313" s="137"/>
      <c r="Z313" s="137"/>
    </row>
    <row r="314" spans="9:26" x14ac:dyDescent="0.25">
      <c r="I314" s="137"/>
      <c r="J314" s="137"/>
      <c r="K314" s="137"/>
      <c r="L314" s="137"/>
      <c r="M314" s="137"/>
      <c r="N314" s="137"/>
      <c r="O314" s="137"/>
      <c r="P314" s="137"/>
      <c r="Q314" s="137"/>
      <c r="R314" s="137"/>
      <c r="S314" s="137"/>
      <c r="T314" s="137"/>
      <c r="U314" s="137"/>
      <c r="V314" s="137"/>
      <c r="W314" s="137"/>
      <c r="X314" s="137"/>
      <c r="Y314" s="137"/>
      <c r="Z314" s="137"/>
    </row>
    <row r="315" spans="9:26" x14ac:dyDescent="0.25">
      <c r="I315" s="137"/>
      <c r="J315" s="137"/>
      <c r="K315" s="137"/>
      <c r="L315" s="137"/>
      <c r="M315" s="137"/>
      <c r="N315" s="137"/>
      <c r="O315" s="137"/>
      <c r="P315" s="137"/>
      <c r="Q315" s="137"/>
      <c r="R315" s="137"/>
      <c r="S315" s="137"/>
      <c r="T315" s="137"/>
      <c r="U315" s="137"/>
      <c r="V315" s="137"/>
      <c r="W315" s="137"/>
      <c r="X315" s="137"/>
      <c r="Y315" s="137"/>
      <c r="Z315" s="137"/>
    </row>
    <row r="316" spans="9:26" x14ac:dyDescent="0.25">
      <c r="I316" s="137"/>
      <c r="J316" s="137"/>
      <c r="K316" s="137"/>
      <c r="L316" s="137"/>
      <c r="M316" s="137"/>
      <c r="N316" s="137"/>
      <c r="O316" s="137"/>
      <c r="P316" s="137"/>
      <c r="Q316" s="137"/>
      <c r="R316" s="137"/>
      <c r="S316" s="137"/>
      <c r="T316" s="137"/>
      <c r="U316" s="137"/>
      <c r="V316" s="137"/>
      <c r="W316" s="137"/>
      <c r="X316" s="137"/>
      <c r="Y316" s="137"/>
      <c r="Z316" s="137"/>
    </row>
    <row r="317" spans="9:26" x14ac:dyDescent="0.25">
      <c r="I317" s="137"/>
      <c r="J317" s="137"/>
      <c r="K317" s="137"/>
      <c r="L317" s="137"/>
      <c r="M317" s="137"/>
      <c r="N317" s="137"/>
      <c r="O317" s="137"/>
      <c r="P317" s="137"/>
      <c r="Q317" s="137"/>
      <c r="R317" s="137"/>
      <c r="S317" s="137"/>
      <c r="T317" s="137"/>
      <c r="U317" s="137"/>
      <c r="V317" s="137"/>
      <c r="W317" s="137"/>
      <c r="X317" s="137"/>
      <c r="Y317" s="137"/>
      <c r="Z317" s="137"/>
    </row>
    <row r="318" spans="9:26" x14ac:dyDescent="0.25">
      <c r="I318" s="137"/>
      <c r="J318" s="137"/>
      <c r="K318" s="137"/>
      <c r="L318" s="137"/>
      <c r="M318" s="137"/>
      <c r="N318" s="137"/>
      <c r="O318" s="137"/>
      <c r="P318" s="137"/>
      <c r="Q318" s="137"/>
      <c r="R318" s="137"/>
      <c r="S318" s="137"/>
      <c r="T318" s="137"/>
      <c r="U318" s="137"/>
      <c r="V318" s="137"/>
      <c r="W318" s="137"/>
      <c r="X318" s="137"/>
      <c r="Y318" s="137"/>
      <c r="Z318" s="137"/>
    </row>
    <row r="319" spans="9:26" x14ac:dyDescent="0.25">
      <c r="I319" s="137"/>
      <c r="J319" s="137"/>
      <c r="K319" s="137"/>
      <c r="L319" s="137"/>
      <c r="M319" s="137"/>
      <c r="N319" s="137"/>
      <c r="O319" s="137"/>
      <c r="P319" s="137"/>
      <c r="Q319" s="137"/>
      <c r="R319" s="137"/>
      <c r="S319" s="137"/>
      <c r="T319" s="137"/>
      <c r="U319" s="137"/>
      <c r="V319" s="137"/>
      <c r="W319" s="137"/>
      <c r="X319" s="137"/>
      <c r="Y319" s="137"/>
      <c r="Z319" s="137"/>
    </row>
    <row r="320" spans="9:26" x14ac:dyDescent="0.25">
      <c r="I320" s="137"/>
      <c r="J320" s="137"/>
      <c r="K320" s="137"/>
      <c r="L320" s="137"/>
      <c r="M320" s="137"/>
      <c r="N320" s="137"/>
      <c r="O320" s="137"/>
      <c r="P320" s="137"/>
      <c r="Q320" s="137"/>
      <c r="R320" s="137"/>
      <c r="S320" s="137"/>
      <c r="T320" s="137"/>
      <c r="U320" s="137"/>
      <c r="V320" s="137"/>
      <c r="W320" s="137"/>
      <c r="X320" s="137"/>
      <c r="Y320" s="137"/>
      <c r="Z320" s="137"/>
    </row>
    <row r="321" spans="9:26" x14ac:dyDescent="0.25">
      <c r="I321" s="137"/>
      <c r="J321" s="137"/>
      <c r="K321" s="137"/>
      <c r="L321" s="137"/>
      <c r="M321" s="137"/>
      <c r="N321" s="137"/>
      <c r="O321" s="137"/>
      <c r="P321" s="137"/>
      <c r="Q321" s="137"/>
      <c r="R321" s="137"/>
      <c r="S321" s="137"/>
      <c r="T321" s="137"/>
      <c r="U321" s="137"/>
      <c r="V321" s="137"/>
      <c r="W321" s="137"/>
      <c r="X321" s="137"/>
      <c r="Y321" s="137"/>
      <c r="Z321" s="137"/>
    </row>
    <row r="322" spans="9:26" x14ac:dyDescent="0.25">
      <c r="I322" s="137"/>
      <c r="J322" s="137"/>
      <c r="K322" s="137"/>
      <c r="L322" s="137"/>
      <c r="M322" s="137"/>
      <c r="N322" s="137"/>
      <c r="O322" s="137"/>
      <c r="P322" s="137"/>
      <c r="Q322" s="137"/>
      <c r="R322" s="137"/>
      <c r="S322" s="137"/>
      <c r="T322" s="137"/>
      <c r="U322" s="137"/>
      <c r="V322" s="137"/>
      <c r="W322" s="137"/>
      <c r="X322" s="137"/>
      <c r="Y322" s="137"/>
      <c r="Z322" s="137"/>
    </row>
    <row r="323" spans="9:26" x14ac:dyDescent="0.25">
      <c r="I323" s="137"/>
      <c r="J323" s="137"/>
      <c r="K323" s="137"/>
      <c r="L323" s="137"/>
      <c r="M323" s="137"/>
      <c r="N323" s="137"/>
      <c r="O323" s="137"/>
      <c r="P323" s="137"/>
      <c r="Q323" s="137"/>
      <c r="R323" s="137"/>
      <c r="S323" s="137"/>
      <c r="T323" s="137"/>
      <c r="U323" s="137"/>
      <c r="V323" s="137"/>
      <c r="W323" s="137"/>
      <c r="X323" s="137"/>
      <c r="Y323" s="137"/>
      <c r="Z323" s="137"/>
    </row>
    <row r="324" spans="9:26" x14ac:dyDescent="0.25">
      <c r="I324" s="137"/>
      <c r="J324" s="137"/>
      <c r="K324" s="137"/>
      <c r="L324" s="137"/>
      <c r="M324" s="137"/>
      <c r="N324" s="137"/>
      <c r="O324" s="137"/>
      <c r="P324" s="137"/>
      <c r="Q324" s="137"/>
      <c r="R324" s="137"/>
      <c r="S324" s="137"/>
      <c r="T324" s="137"/>
      <c r="U324" s="137"/>
      <c r="V324" s="137"/>
      <c r="W324" s="137"/>
      <c r="X324" s="137"/>
      <c r="Y324" s="137"/>
      <c r="Z324" s="137"/>
    </row>
    <row r="325" spans="9:26" x14ac:dyDescent="0.25">
      <c r="I325" s="137"/>
      <c r="J325" s="137"/>
      <c r="K325" s="137"/>
      <c r="L325" s="137"/>
      <c r="M325" s="137"/>
      <c r="N325" s="137"/>
      <c r="O325" s="137"/>
      <c r="P325" s="137"/>
      <c r="Q325" s="137"/>
      <c r="R325" s="137"/>
      <c r="S325" s="137"/>
      <c r="T325" s="137"/>
      <c r="U325" s="137"/>
      <c r="V325" s="137"/>
      <c r="W325" s="137"/>
      <c r="X325" s="137"/>
      <c r="Y325" s="137"/>
      <c r="Z325" s="137"/>
    </row>
    <row r="326" spans="9:26" x14ac:dyDescent="0.25">
      <c r="I326" s="137"/>
      <c r="J326" s="137"/>
      <c r="K326" s="137"/>
      <c r="L326" s="137"/>
      <c r="M326" s="137"/>
      <c r="N326" s="137"/>
      <c r="O326" s="137"/>
      <c r="P326" s="137"/>
      <c r="Q326" s="137"/>
      <c r="R326" s="137"/>
      <c r="S326" s="137"/>
      <c r="T326" s="137"/>
      <c r="U326" s="137"/>
      <c r="V326" s="137"/>
      <c r="W326" s="137"/>
      <c r="X326" s="137"/>
      <c r="Y326" s="137"/>
      <c r="Z326" s="137"/>
    </row>
    <row r="327" spans="9:26" x14ac:dyDescent="0.25">
      <c r="I327" s="137"/>
      <c r="J327" s="137"/>
      <c r="K327" s="137"/>
      <c r="L327" s="137"/>
      <c r="M327" s="137"/>
      <c r="N327" s="137"/>
      <c r="O327" s="137"/>
      <c r="P327" s="137"/>
      <c r="Q327" s="137"/>
      <c r="R327" s="137"/>
      <c r="S327" s="137"/>
      <c r="T327" s="137"/>
      <c r="U327" s="137"/>
      <c r="V327" s="137"/>
      <c r="W327" s="137"/>
      <c r="X327" s="137"/>
      <c r="Y327" s="137"/>
      <c r="Z327" s="137"/>
    </row>
    <row r="328" spans="9:26" x14ac:dyDescent="0.25">
      <c r="I328" s="137"/>
      <c r="J328" s="137"/>
      <c r="K328" s="137"/>
      <c r="L328" s="137"/>
      <c r="M328" s="137"/>
      <c r="N328" s="137"/>
      <c r="O328" s="137"/>
      <c r="P328" s="137"/>
      <c r="Q328" s="137"/>
      <c r="R328" s="137"/>
      <c r="S328" s="137"/>
      <c r="T328" s="137"/>
      <c r="U328" s="137"/>
      <c r="V328" s="137"/>
      <c r="W328" s="137"/>
      <c r="X328" s="137"/>
      <c r="Y328" s="137"/>
      <c r="Z328" s="137"/>
    </row>
    <row r="329" spans="9:26" x14ac:dyDescent="0.25">
      <c r="I329" s="137"/>
      <c r="J329" s="137"/>
      <c r="K329" s="137"/>
      <c r="L329" s="137"/>
      <c r="M329" s="137"/>
      <c r="N329" s="137"/>
      <c r="O329" s="137"/>
      <c r="P329" s="137"/>
      <c r="Q329" s="137"/>
      <c r="R329" s="137"/>
      <c r="S329" s="137"/>
      <c r="T329" s="137"/>
      <c r="U329" s="137"/>
      <c r="V329" s="137"/>
      <c r="W329" s="137"/>
      <c r="X329" s="137"/>
      <c r="Y329" s="137"/>
      <c r="Z329" s="137"/>
    </row>
    <row r="330" spans="9:26" x14ac:dyDescent="0.25">
      <c r="I330" s="137"/>
      <c r="J330" s="137"/>
      <c r="K330" s="137"/>
      <c r="L330" s="137"/>
      <c r="M330" s="137"/>
      <c r="N330" s="137"/>
      <c r="O330" s="137"/>
      <c r="P330" s="137"/>
      <c r="Q330" s="137"/>
      <c r="R330" s="137"/>
      <c r="S330" s="137"/>
      <c r="T330" s="137"/>
      <c r="U330" s="137"/>
      <c r="V330" s="137"/>
      <c r="W330" s="137"/>
      <c r="X330" s="137"/>
      <c r="Y330" s="137"/>
      <c r="Z330" s="137"/>
    </row>
    <row r="331" spans="9:26" x14ac:dyDescent="0.25">
      <c r="I331" s="137"/>
      <c r="J331" s="137"/>
      <c r="K331" s="137"/>
      <c r="L331" s="137"/>
      <c r="M331" s="137"/>
      <c r="N331" s="137"/>
      <c r="O331" s="137"/>
      <c r="P331" s="137"/>
      <c r="Q331" s="137"/>
      <c r="R331" s="137"/>
      <c r="S331" s="137"/>
      <c r="T331" s="137"/>
      <c r="U331" s="137"/>
      <c r="V331" s="137"/>
      <c r="W331" s="137"/>
      <c r="X331" s="137"/>
      <c r="Y331" s="137"/>
      <c r="Z331" s="137"/>
    </row>
    <row r="332" spans="9:26" x14ac:dyDescent="0.25">
      <c r="I332" s="137"/>
      <c r="J332" s="137"/>
      <c r="K332" s="137"/>
      <c r="L332" s="137"/>
      <c r="M332" s="137"/>
      <c r="N332" s="137"/>
      <c r="O332" s="137"/>
      <c r="P332" s="137"/>
      <c r="Q332" s="137"/>
      <c r="R332" s="137"/>
      <c r="S332" s="137"/>
      <c r="T332" s="137"/>
      <c r="U332" s="137"/>
      <c r="V332" s="137"/>
      <c r="W332" s="137"/>
      <c r="X332" s="137"/>
      <c r="Y332" s="137"/>
      <c r="Z332" s="137"/>
    </row>
    <row r="333" spans="9:26" x14ac:dyDescent="0.25">
      <c r="I333" s="137"/>
      <c r="J333" s="137"/>
      <c r="K333" s="137"/>
      <c r="L333" s="137"/>
      <c r="M333" s="137"/>
      <c r="N333" s="137"/>
      <c r="O333" s="137"/>
      <c r="P333" s="137"/>
      <c r="Q333" s="137"/>
      <c r="R333" s="137"/>
      <c r="S333" s="137"/>
      <c r="T333" s="137"/>
      <c r="U333" s="137"/>
      <c r="V333" s="137"/>
      <c r="W333" s="137"/>
      <c r="X333" s="137"/>
      <c r="Y333" s="137"/>
      <c r="Z333" s="137"/>
    </row>
    <row r="334" spans="9:26" x14ac:dyDescent="0.25">
      <c r="I334" s="137"/>
      <c r="J334" s="137"/>
      <c r="K334" s="137"/>
      <c r="L334" s="137"/>
      <c r="M334" s="137"/>
      <c r="N334" s="137"/>
      <c r="O334" s="137"/>
      <c r="P334" s="137"/>
      <c r="Q334" s="137"/>
      <c r="R334" s="137"/>
      <c r="S334" s="137"/>
      <c r="T334" s="137"/>
      <c r="U334" s="137"/>
      <c r="V334" s="137"/>
      <c r="W334" s="137"/>
      <c r="X334" s="137"/>
      <c r="Y334" s="137"/>
      <c r="Z334" s="137"/>
    </row>
    <row r="335" spans="9:26" x14ac:dyDescent="0.25">
      <c r="I335" s="137"/>
      <c r="J335" s="137"/>
      <c r="K335" s="137"/>
      <c r="L335" s="137"/>
      <c r="M335" s="137"/>
      <c r="N335" s="137"/>
      <c r="O335" s="137"/>
      <c r="P335" s="137"/>
      <c r="Q335" s="137"/>
      <c r="R335" s="137"/>
      <c r="S335" s="137"/>
      <c r="T335" s="137"/>
      <c r="U335" s="137"/>
      <c r="V335" s="137"/>
      <c r="W335" s="137"/>
      <c r="X335" s="137"/>
      <c r="Y335" s="137"/>
      <c r="Z335" s="137"/>
    </row>
    <row r="336" spans="9:26" x14ac:dyDescent="0.25">
      <c r="I336" s="137"/>
      <c r="J336" s="137"/>
      <c r="K336" s="137"/>
      <c r="L336" s="137"/>
      <c r="M336" s="137"/>
      <c r="N336" s="137"/>
      <c r="O336" s="137"/>
      <c r="P336" s="137"/>
      <c r="Q336" s="137"/>
      <c r="R336" s="137"/>
      <c r="S336" s="137"/>
      <c r="T336" s="137"/>
      <c r="U336" s="137"/>
      <c r="V336" s="137"/>
      <c r="W336" s="137"/>
      <c r="X336" s="137"/>
      <c r="Y336" s="137"/>
      <c r="Z336" s="137"/>
    </row>
    <row r="337" spans="9:26" x14ac:dyDescent="0.25">
      <c r="I337" s="137"/>
      <c r="J337" s="137"/>
      <c r="K337" s="137"/>
      <c r="L337" s="137"/>
      <c r="M337" s="137"/>
      <c r="N337" s="137"/>
      <c r="O337" s="137"/>
      <c r="P337" s="137"/>
      <c r="Q337" s="137"/>
      <c r="R337" s="137"/>
      <c r="S337" s="137"/>
      <c r="T337" s="137"/>
      <c r="U337" s="137"/>
      <c r="V337" s="137"/>
      <c r="W337" s="137"/>
      <c r="X337" s="137"/>
      <c r="Y337" s="137"/>
      <c r="Z337" s="137"/>
    </row>
    <row r="338" spans="9:26" x14ac:dyDescent="0.25">
      <c r="I338" s="137"/>
      <c r="J338" s="137"/>
      <c r="K338" s="137"/>
      <c r="L338" s="137"/>
      <c r="M338" s="137"/>
      <c r="N338" s="137"/>
      <c r="O338" s="137"/>
      <c r="P338" s="137"/>
      <c r="Q338" s="137"/>
      <c r="R338" s="137"/>
      <c r="S338" s="137"/>
      <c r="T338" s="137"/>
      <c r="U338" s="137"/>
      <c r="V338" s="137"/>
      <c r="W338" s="137"/>
      <c r="X338" s="137"/>
      <c r="Y338" s="137"/>
      <c r="Z338" s="137"/>
    </row>
    <row r="339" spans="9:26" x14ac:dyDescent="0.25">
      <c r="I339" s="137"/>
      <c r="J339" s="137"/>
      <c r="K339" s="137"/>
      <c r="L339" s="137"/>
      <c r="M339" s="137"/>
      <c r="N339" s="137"/>
      <c r="O339" s="137"/>
      <c r="P339" s="137"/>
      <c r="Q339" s="137"/>
      <c r="R339" s="137"/>
      <c r="S339" s="137"/>
      <c r="T339" s="137"/>
      <c r="U339" s="137"/>
      <c r="V339" s="137"/>
      <c r="W339" s="137"/>
      <c r="X339" s="137"/>
      <c r="Y339" s="137"/>
      <c r="Z339" s="137"/>
    </row>
    <row r="340" spans="9:26" x14ac:dyDescent="0.25">
      <c r="I340" s="137"/>
      <c r="J340" s="137"/>
      <c r="K340" s="137"/>
      <c r="L340" s="137"/>
      <c r="M340" s="137"/>
      <c r="N340" s="137"/>
      <c r="O340" s="137"/>
      <c r="P340" s="137"/>
      <c r="Q340" s="137"/>
      <c r="R340" s="137"/>
      <c r="S340" s="137"/>
      <c r="T340" s="137"/>
      <c r="U340" s="137"/>
      <c r="V340" s="137"/>
      <c r="W340" s="137"/>
      <c r="X340" s="137"/>
      <c r="Y340" s="137"/>
      <c r="Z340" s="137"/>
    </row>
    <row r="341" spans="9:26" x14ac:dyDescent="0.25">
      <c r="I341" s="137"/>
      <c r="J341" s="137"/>
      <c r="K341" s="137"/>
      <c r="L341" s="137"/>
      <c r="M341" s="137"/>
      <c r="N341" s="137"/>
      <c r="O341" s="137"/>
      <c r="P341" s="137"/>
      <c r="Q341" s="137"/>
      <c r="R341" s="137"/>
      <c r="S341" s="137"/>
      <c r="T341" s="137"/>
      <c r="U341" s="137"/>
      <c r="V341" s="137"/>
      <c r="W341" s="137"/>
      <c r="X341" s="137"/>
      <c r="Y341" s="137"/>
      <c r="Z341" s="137"/>
    </row>
    <row r="342" spans="9:26" x14ac:dyDescent="0.25">
      <c r="I342" s="137"/>
      <c r="J342" s="137"/>
      <c r="K342" s="137"/>
      <c r="L342" s="137"/>
      <c r="M342" s="137"/>
      <c r="N342" s="137"/>
      <c r="O342" s="137"/>
      <c r="P342" s="137"/>
      <c r="Q342" s="137"/>
      <c r="R342" s="137"/>
      <c r="S342" s="137"/>
      <c r="T342" s="137"/>
      <c r="U342" s="137"/>
      <c r="V342" s="137"/>
      <c r="W342" s="137"/>
      <c r="X342" s="137"/>
      <c r="Y342" s="137"/>
      <c r="Z342" s="137"/>
    </row>
    <row r="343" spans="9:26" x14ac:dyDescent="0.25">
      <c r="I343" s="137"/>
      <c r="J343" s="137"/>
      <c r="K343" s="137"/>
      <c r="L343" s="137"/>
      <c r="M343" s="137"/>
      <c r="N343" s="137"/>
      <c r="O343" s="137"/>
      <c r="P343" s="137"/>
      <c r="Q343" s="137"/>
      <c r="R343" s="137"/>
      <c r="S343" s="137"/>
      <c r="T343" s="137"/>
      <c r="U343" s="137"/>
      <c r="V343" s="137"/>
      <c r="W343" s="137"/>
      <c r="X343" s="137"/>
      <c r="Y343" s="137"/>
      <c r="Z343" s="137"/>
    </row>
    <row r="344" spans="9:26" x14ac:dyDescent="0.25">
      <c r="I344" s="137"/>
      <c r="J344" s="137"/>
      <c r="K344" s="137"/>
      <c r="L344" s="137"/>
      <c r="M344" s="137"/>
      <c r="N344" s="137"/>
      <c r="O344" s="137"/>
      <c r="P344" s="137"/>
      <c r="Q344" s="137"/>
      <c r="R344" s="137"/>
      <c r="S344" s="137"/>
      <c r="T344" s="137"/>
      <c r="U344" s="137"/>
      <c r="V344" s="137"/>
      <c r="W344" s="137"/>
      <c r="X344" s="137"/>
      <c r="Y344" s="137"/>
      <c r="Z344" s="137"/>
    </row>
    <row r="345" spans="9:26" x14ac:dyDescent="0.25">
      <c r="I345" s="137"/>
      <c r="J345" s="137"/>
      <c r="K345" s="137"/>
      <c r="L345" s="137"/>
      <c r="M345" s="137"/>
      <c r="N345" s="137"/>
      <c r="O345" s="137"/>
      <c r="P345" s="137"/>
      <c r="Q345" s="137"/>
      <c r="R345" s="137"/>
      <c r="S345" s="137"/>
      <c r="T345" s="137"/>
      <c r="U345" s="137"/>
      <c r="V345" s="137"/>
      <c r="W345" s="137"/>
      <c r="X345" s="137"/>
      <c r="Y345" s="137"/>
      <c r="Z345" s="137"/>
    </row>
    <row r="346" spans="9:26" x14ac:dyDescent="0.25">
      <c r="I346" s="137"/>
      <c r="J346" s="137"/>
      <c r="K346" s="137"/>
      <c r="L346" s="137"/>
      <c r="M346" s="137"/>
      <c r="N346" s="137"/>
      <c r="O346" s="137"/>
      <c r="P346" s="137"/>
      <c r="Q346" s="137"/>
      <c r="R346" s="137"/>
      <c r="S346" s="137"/>
      <c r="T346" s="137"/>
      <c r="U346" s="137"/>
      <c r="V346" s="137"/>
      <c r="W346" s="137"/>
      <c r="X346" s="137"/>
      <c r="Y346" s="137"/>
      <c r="Z346" s="137"/>
    </row>
    <row r="347" spans="9:26" x14ac:dyDescent="0.25">
      <c r="I347" s="137"/>
      <c r="J347" s="137"/>
      <c r="K347" s="137"/>
      <c r="L347" s="137"/>
      <c r="M347" s="137"/>
      <c r="N347" s="137"/>
      <c r="O347" s="137"/>
      <c r="P347" s="137"/>
      <c r="Q347" s="137"/>
      <c r="R347" s="137"/>
      <c r="S347" s="137"/>
      <c r="T347" s="137"/>
      <c r="U347" s="137"/>
      <c r="V347" s="137"/>
      <c r="W347" s="137"/>
      <c r="X347" s="137"/>
      <c r="Y347" s="137"/>
      <c r="Z347" s="137"/>
    </row>
    <row r="348" spans="9:26" x14ac:dyDescent="0.25">
      <c r="I348" s="137"/>
      <c r="J348" s="137"/>
      <c r="K348" s="137"/>
      <c r="L348" s="137"/>
      <c r="M348" s="137"/>
      <c r="N348" s="137"/>
      <c r="O348" s="137"/>
      <c r="P348" s="137"/>
      <c r="Q348" s="137"/>
      <c r="R348" s="137"/>
      <c r="S348" s="137"/>
      <c r="T348" s="137"/>
      <c r="U348" s="137"/>
      <c r="V348" s="137"/>
      <c r="W348" s="137"/>
      <c r="X348" s="137"/>
      <c r="Y348" s="137"/>
      <c r="Z348" s="137"/>
    </row>
    <row r="349" spans="9:26" x14ac:dyDescent="0.25">
      <c r="I349" s="137"/>
      <c r="J349" s="137"/>
      <c r="K349" s="137"/>
      <c r="L349" s="137"/>
      <c r="M349" s="137"/>
      <c r="N349" s="137"/>
      <c r="O349" s="137"/>
      <c r="P349" s="137"/>
      <c r="Q349" s="137"/>
      <c r="R349" s="137"/>
      <c r="S349" s="137"/>
      <c r="T349" s="137"/>
      <c r="U349" s="137"/>
      <c r="V349" s="137"/>
      <c r="W349" s="137"/>
      <c r="X349" s="137"/>
      <c r="Y349" s="137"/>
      <c r="Z349" s="137"/>
    </row>
    <row r="350" spans="9:26" x14ac:dyDescent="0.25">
      <c r="I350" s="137"/>
      <c r="J350" s="137"/>
      <c r="K350" s="137"/>
      <c r="L350" s="137"/>
      <c r="M350" s="137"/>
      <c r="N350" s="137"/>
      <c r="O350" s="137"/>
      <c r="P350" s="137"/>
      <c r="Q350" s="137"/>
      <c r="R350" s="137"/>
      <c r="S350" s="137"/>
      <c r="T350" s="137"/>
      <c r="U350" s="137"/>
      <c r="V350" s="137"/>
      <c r="W350" s="137"/>
      <c r="X350" s="137"/>
      <c r="Y350" s="137"/>
      <c r="Z350" s="137"/>
    </row>
    <row r="351" spans="9:26" x14ac:dyDescent="0.25">
      <c r="I351" s="137"/>
      <c r="J351" s="137"/>
      <c r="K351" s="137"/>
      <c r="L351" s="137"/>
      <c r="M351" s="137"/>
      <c r="N351" s="137"/>
      <c r="O351" s="137"/>
      <c r="P351" s="137"/>
      <c r="Q351" s="137"/>
      <c r="R351" s="137"/>
      <c r="S351" s="137"/>
      <c r="T351" s="137"/>
      <c r="U351" s="137"/>
      <c r="V351" s="137"/>
      <c r="W351" s="137"/>
      <c r="X351" s="137"/>
      <c r="Y351" s="137"/>
      <c r="Z351" s="137"/>
    </row>
    <row r="352" spans="9:26" x14ac:dyDescent="0.25">
      <c r="I352" s="137"/>
      <c r="J352" s="137"/>
      <c r="K352" s="137"/>
      <c r="L352" s="137"/>
      <c r="M352" s="137"/>
      <c r="N352" s="137"/>
      <c r="O352" s="137"/>
      <c r="P352" s="137"/>
      <c r="Q352" s="137"/>
      <c r="R352" s="137"/>
      <c r="S352" s="137"/>
      <c r="T352" s="137"/>
      <c r="U352" s="137"/>
      <c r="V352" s="137"/>
      <c r="W352" s="137"/>
      <c r="X352" s="137"/>
      <c r="Y352" s="137"/>
      <c r="Z352" s="137"/>
    </row>
    <row r="353" spans="9:26" x14ac:dyDescent="0.25">
      <c r="I353" s="137"/>
      <c r="J353" s="137"/>
      <c r="K353" s="137"/>
      <c r="L353" s="137"/>
      <c r="M353" s="137"/>
      <c r="N353" s="137"/>
      <c r="O353" s="137"/>
      <c r="P353" s="137"/>
      <c r="Q353" s="137"/>
      <c r="R353" s="137"/>
      <c r="S353" s="137"/>
      <c r="T353" s="137"/>
      <c r="U353" s="137"/>
      <c r="V353" s="137"/>
      <c r="W353" s="137"/>
      <c r="X353" s="137"/>
      <c r="Y353" s="137"/>
      <c r="Z353" s="137"/>
    </row>
    <row r="354" spans="9:26" x14ac:dyDescent="0.25">
      <c r="I354" s="137"/>
      <c r="J354" s="137"/>
      <c r="K354" s="137"/>
      <c r="L354" s="137"/>
      <c r="M354" s="137"/>
      <c r="N354" s="137"/>
      <c r="O354" s="137"/>
      <c r="P354" s="137"/>
      <c r="Q354" s="137"/>
      <c r="R354" s="137"/>
      <c r="S354" s="137"/>
      <c r="T354" s="137"/>
      <c r="U354" s="137"/>
      <c r="V354" s="137"/>
      <c r="W354" s="137"/>
      <c r="X354" s="137"/>
      <c r="Y354" s="137"/>
      <c r="Z354" s="137"/>
    </row>
    <row r="355" spans="9:26" x14ac:dyDescent="0.25">
      <c r="I355" s="137"/>
      <c r="J355" s="137"/>
      <c r="K355" s="137"/>
      <c r="L355" s="137"/>
      <c r="M355" s="137"/>
      <c r="N355" s="137"/>
      <c r="O355" s="137"/>
      <c r="P355" s="137"/>
      <c r="Q355" s="137"/>
      <c r="R355" s="137"/>
      <c r="S355" s="137"/>
      <c r="T355" s="137"/>
      <c r="U355" s="137"/>
      <c r="V355" s="137"/>
      <c r="W355" s="137"/>
      <c r="X355" s="137"/>
      <c r="Y355" s="137"/>
      <c r="Z355" s="137"/>
    </row>
    <row r="356" spans="9:26" x14ac:dyDescent="0.25">
      <c r="I356" s="137"/>
      <c r="J356" s="137"/>
      <c r="K356" s="137"/>
      <c r="L356" s="137"/>
      <c r="M356" s="137"/>
      <c r="N356" s="137"/>
      <c r="O356" s="137"/>
      <c r="P356" s="137"/>
      <c r="Q356" s="137"/>
      <c r="R356" s="137"/>
      <c r="S356" s="137"/>
      <c r="T356" s="137"/>
      <c r="U356" s="137"/>
      <c r="V356" s="137"/>
      <c r="W356" s="137"/>
      <c r="X356" s="137"/>
      <c r="Y356" s="137"/>
      <c r="Z356" s="137"/>
    </row>
    <row r="357" spans="9:26" x14ac:dyDescent="0.25">
      <c r="I357" s="137"/>
      <c r="J357" s="137"/>
      <c r="K357" s="137"/>
      <c r="L357" s="137"/>
      <c r="M357" s="137"/>
      <c r="N357" s="137"/>
      <c r="O357" s="137"/>
      <c r="P357" s="137"/>
      <c r="Q357" s="137"/>
      <c r="R357" s="137"/>
      <c r="S357" s="137"/>
      <c r="T357" s="137"/>
      <c r="U357" s="137"/>
      <c r="V357" s="137"/>
      <c r="W357" s="137"/>
      <c r="X357" s="137"/>
      <c r="Y357" s="137"/>
      <c r="Z357" s="137"/>
    </row>
    <row r="358" spans="9:26" x14ac:dyDescent="0.25">
      <c r="I358" s="137"/>
      <c r="J358" s="137"/>
      <c r="K358" s="137"/>
      <c r="L358" s="137"/>
      <c r="M358" s="137"/>
      <c r="N358" s="137"/>
      <c r="O358" s="137"/>
      <c r="P358" s="137"/>
      <c r="Q358" s="137"/>
      <c r="R358" s="137"/>
      <c r="S358" s="137"/>
      <c r="T358" s="137"/>
      <c r="U358" s="137"/>
      <c r="V358" s="137"/>
      <c r="W358" s="137"/>
      <c r="X358" s="137"/>
      <c r="Y358" s="137"/>
      <c r="Z358" s="137"/>
    </row>
    <row r="359" spans="9:26" x14ac:dyDescent="0.25">
      <c r="I359" s="137"/>
      <c r="J359" s="137"/>
      <c r="K359" s="137"/>
      <c r="L359" s="137"/>
      <c r="M359" s="137"/>
      <c r="N359" s="137"/>
      <c r="O359" s="137"/>
      <c r="P359" s="137"/>
      <c r="Q359" s="137"/>
      <c r="R359" s="137"/>
      <c r="S359" s="137"/>
      <c r="T359" s="137"/>
      <c r="U359" s="137"/>
      <c r="V359" s="137"/>
      <c r="W359" s="137"/>
      <c r="X359" s="137"/>
      <c r="Y359" s="137"/>
      <c r="Z359" s="137"/>
    </row>
    <row r="360" spans="9:26" x14ac:dyDescent="0.25">
      <c r="I360" s="137"/>
      <c r="J360" s="137"/>
      <c r="K360" s="137"/>
      <c r="L360" s="137"/>
      <c r="M360" s="137"/>
      <c r="N360" s="137"/>
      <c r="O360" s="137"/>
      <c r="P360" s="137"/>
      <c r="Q360" s="137"/>
      <c r="R360" s="137"/>
      <c r="S360" s="137"/>
      <c r="T360" s="137"/>
      <c r="U360" s="137"/>
      <c r="V360" s="137"/>
      <c r="W360" s="137"/>
      <c r="X360" s="137"/>
      <c r="Y360" s="137"/>
      <c r="Z360" s="137"/>
    </row>
    <row r="361" spans="9:26" x14ac:dyDescent="0.25">
      <c r="I361" s="137"/>
      <c r="J361" s="137"/>
      <c r="K361" s="137"/>
      <c r="L361" s="137"/>
      <c r="M361" s="137"/>
      <c r="N361" s="137"/>
      <c r="O361" s="137"/>
      <c r="P361" s="137"/>
      <c r="Q361" s="137"/>
      <c r="R361" s="137"/>
      <c r="S361" s="137"/>
      <c r="T361" s="137"/>
      <c r="U361" s="137"/>
      <c r="V361" s="137"/>
      <c r="W361" s="137"/>
      <c r="X361" s="137"/>
      <c r="Y361" s="137"/>
      <c r="Z361" s="137"/>
    </row>
    <row r="362" spans="9:26" x14ac:dyDescent="0.25">
      <c r="I362" s="137"/>
      <c r="J362" s="137"/>
      <c r="K362" s="137"/>
      <c r="L362" s="137"/>
      <c r="M362" s="137"/>
      <c r="N362" s="137"/>
      <c r="O362" s="137"/>
      <c r="P362" s="137"/>
      <c r="Q362" s="137"/>
      <c r="R362" s="137"/>
      <c r="S362" s="137"/>
      <c r="T362" s="137"/>
      <c r="U362" s="137"/>
      <c r="V362" s="137"/>
      <c r="W362" s="137"/>
      <c r="X362" s="137"/>
      <c r="Y362" s="137"/>
      <c r="Z362" s="137"/>
    </row>
    <row r="363" spans="9:26" x14ac:dyDescent="0.25">
      <c r="I363" s="137"/>
      <c r="J363" s="137"/>
      <c r="K363" s="137"/>
      <c r="L363" s="137"/>
      <c r="M363" s="137"/>
      <c r="N363" s="137"/>
      <c r="O363" s="137"/>
      <c r="P363" s="137"/>
      <c r="Q363" s="137"/>
      <c r="R363" s="137"/>
      <c r="S363" s="137"/>
      <c r="T363" s="137"/>
      <c r="U363" s="137"/>
      <c r="V363" s="137"/>
      <c r="W363" s="137"/>
      <c r="X363" s="137"/>
      <c r="Y363" s="137"/>
      <c r="Z363" s="137"/>
    </row>
    <row r="364" spans="9:26" x14ac:dyDescent="0.25">
      <c r="I364" s="137"/>
      <c r="J364" s="137"/>
      <c r="K364" s="137"/>
      <c r="L364" s="137"/>
      <c r="M364" s="137"/>
      <c r="N364" s="137"/>
      <c r="O364" s="137"/>
      <c r="P364" s="137"/>
      <c r="Q364" s="137"/>
      <c r="R364" s="137"/>
      <c r="S364" s="137"/>
      <c r="T364" s="137"/>
      <c r="U364" s="137"/>
      <c r="V364" s="137"/>
      <c r="W364" s="137"/>
      <c r="X364" s="137"/>
      <c r="Y364" s="137"/>
      <c r="Z364" s="137"/>
    </row>
    <row r="365" spans="9:26" x14ac:dyDescent="0.25">
      <c r="I365" s="137"/>
      <c r="J365" s="137"/>
      <c r="K365" s="137"/>
      <c r="L365" s="137"/>
      <c r="M365" s="137"/>
      <c r="N365" s="137"/>
      <c r="O365" s="137"/>
      <c r="P365" s="137"/>
      <c r="Q365" s="137"/>
      <c r="R365" s="137"/>
      <c r="S365" s="137"/>
      <c r="T365" s="137"/>
      <c r="U365" s="137"/>
      <c r="V365" s="137"/>
      <c r="W365" s="137"/>
      <c r="X365" s="137"/>
      <c r="Y365" s="137"/>
      <c r="Z365" s="137"/>
    </row>
    <row r="366" spans="9:26" x14ac:dyDescent="0.25">
      <c r="I366" s="137"/>
      <c r="J366" s="137"/>
      <c r="K366" s="137"/>
      <c r="L366" s="137"/>
      <c r="M366" s="137"/>
      <c r="N366" s="137"/>
      <c r="O366" s="137"/>
      <c r="P366" s="137"/>
      <c r="Q366" s="137"/>
      <c r="R366" s="137"/>
      <c r="S366" s="137"/>
      <c r="T366" s="137"/>
      <c r="U366" s="137"/>
      <c r="V366" s="137"/>
      <c r="W366" s="137"/>
      <c r="X366" s="137"/>
      <c r="Y366" s="137"/>
      <c r="Z366" s="137"/>
    </row>
    <row r="367" spans="9:26" x14ac:dyDescent="0.25">
      <c r="I367" s="137"/>
      <c r="J367" s="137"/>
      <c r="K367" s="137"/>
      <c r="L367" s="137"/>
      <c r="M367" s="137"/>
      <c r="N367" s="137"/>
      <c r="O367" s="137"/>
      <c r="P367" s="137"/>
      <c r="Q367" s="137"/>
      <c r="R367" s="137"/>
      <c r="S367" s="137"/>
      <c r="T367" s="137"/>
      <c r="U367" s="137"/>
      <c r="V367" s="137"/>
      <c r="W367" s="137"/>
      <c r="X367" s="137"/>
      <c r="Y367" s="137"/>
      <c r="Z367" s="137"/>
    </row>
    <row r="368" spans="9:26" x14ac:dyDescent="0.25">
      <c r="I368" s="137"/>
      <c r="J368" s="137"/>
      <c r="K368" s="137"/>
      <c r="L368" s="137"/>
      <c r="M368" s="137"/>
      <c r="N368" s="137"/>
      <c r="O368" s="137"/>
      <c r="P368" s="137"/>
      <c r="Q368" s="137"/>
      <c r="R368" s="137"/>
      <c r="S368" s="137"/>
      <c r="T368" s="137"/>
      <c r="U368" s="137"/>
      <c r="V368" s="137"/>
      <c r="W368" s="137"/>
      <c r="X368" s="137"/>
      <c r="Y368" s="137"/>
      <c r="Z368" s="137"/>
    </row>
    <row r="369" spans="9:26" x14ac:dyDescent="0.25">
      <c r="I369" s="137"/>
      <c r="J369" s="137"/>
      <c r="K369" s="137"/>
      <c r="L369" s="137"/>
      <c r="M369" s="137"/>
      <c r="N369" s="137"/>
      <c r="O369" s="137"/>
      <c r="P369" s="137"/>
      <c r="Q369" s="137"/>
      <c r="R369" s="137"/>
      <c r="S369" s="137"/>
      <c r="T369" s="137"/>
      <c r="U369" s="137"/>
      <c r="V369" s="137"/>
      <c r="W369" s="137"/>
      <c r="X369" s="137"/>
      <c r="Y369" s="137"/>
      <c r="Z369" s="137"/>
    </row>
    <row r="370" spans="9:26" x14ac:dyDescent="0.25">
      <c r="I370" s="137"/>
      <c r="J370" s="137"/>
      <c r="K370" s="137"/>
      <c r="L370" s="137"/>
      <c r="M370" s="137"/>
      <c r="N370" s="137"/>
      <c r="O370" s="137"/>
      <c r="P370" s="137"/>
      <c r="Q370" s="137"/>
      <c r="R370" s="137"/>
      <c r="S370" s="137"/>
      <c r="T370" s="137"/>
      <c r="U370" s="137"/>
      <c r="V370" s="137"/>
      <c r="W370" s="137"/>
      <c r="X370" s="137"/>
      <c r="Y370" s="137"/>
      <c r="Z370" s="137"/>
    </row>
    <row r="371" spans="9:26" x14ac:dyDescent="0.25">
      <c r="I371" s="137"/>
      <c r="J371" s="137"/>
      <c r="K371" s="137"/>
      <c r="L371" s="137"/>
      <c r="M371" s="137"/>
      <c r="N371" s="137"/>
      <c r="O371" s="137"/>
      <c r="P371" s="137"/>
      <c r="Q371" s="137"/>
      <c r="R371" s="137"/>
      <c r="S371" s="137"/>
      <c r="T371" s="137"/>
      <c r="U371" s="137"/>
      <c r="V371" s="137"/>
      <c r="W371" s="137"/>
      <c r="X371" s="137"/>
      <c r="Y371" s="137"/>
      <c r="Z371" s="137"/>
    </row>
    <row r="372" spans="9:26" x14ac:dyDescent="0.25">
      <c r="I372" s="137"/>
      <c r="J372" s="137"/>
      <c r="K372" s="137"/>
      <c r="L372" s="137"/>
      <c r="M372" s="137"/>
      <c r="N372" s="137"/>
      <c r="O372" s="137"/>
      <c r="P372" s="137"/>
      <c r="Q372" s="137"/>
      <c r="R372" s="137"/>
      <c r="S372" s="137"/>
      <c r="T372" s="137"/>
      <c r="U372" s="137"/>
      <c r="V372" s="137"/>
      <c r="W372" s="137"/>
      <c r="X372" s="137"/>
      <c r="Y372" s="137"/>
      <c r="Z372" s="137"/>
    </row>
    <row r="373" spans="9:26" x14ac:dyDescent="0.25">
      <c r="I373" s="137"/>
      <c r="J373" s="137"/>
      <c r="K373" s="137"/>
      <c r="L373" s="137"/>
      <c r="M373" s="137"/>
      <c r="N373" s="137"/>
      <c r="O373" s="137"/>
      <c r="P373" s="137"/>
      <c r="Q373" s="137"/>
      <c r="R373" s="137"/>
      <c r="S373" s="137"/>
      <c r="T373" s="137"/>
      <c r="U373" s="137"/>
      <c r="V373" s="137"/>
      <c r="W373" s="137"/>
      <c r="X373" s="137"/>
      <c r="Y373" s="137"/>
      <c r="Z373" s="137"/>
    </row>
    <row r="374" spans="9:26" x14ac:dyDescent="0.25">
      <c r="I374" s="137"/>
      <c r="J374" s="137"/>
      <c r="K374" s="137"/>
      <c r="L374" s="137"/>
      <c r="M374" s="137"/>
      <c r="N374" s="137"/>
      <c r="O374" s="137"/>
      <c r="P374" s="137"/>
      <c r="Q374" s="137"/>
      <c r="R374" s="137"/>
      <c r="S374" s="137"/>
      <c r="T374" s="137"/>
      <c r="U374" s="137"/>
      <c r="V374" s="137"/>
      <c r="W374" s="137"/>
      <c r="X374" s="137"/>
      <c r="Y374" s="137"/>
      <c r="Z374" s="137"/>
    </row>
    <row r="375" spans="9:26" x14ac:dyDescent="0.25">
      <c r="I375" s="137"/>
      <c r="J375" s="137"/>
      <c r="K375" s="137"/>
      <c r="L375" s="137"/>
      <c r="M375" s="137"/>
      <c r="N375" s="137"/>
      <c r="O375" s="137"/>
      <c r="P375" s="137"/>
      <c r="Q375" s="137"/>
      <c r="R375" s="137"/>
      <c r="S375" s="137"/>
      <c r="T375" s="137"/>
      <c r="U375" s="137"/>
      <c r="V375" s="137"/>
      <c r="W375" s="137"/>
      <c r="X375" s="137"/>
      <c r="Y375" s="137"/>
      <c r="Z375" s="137"/>
    </row>
    <row r="376" spans="9:26" x14ac:dyDescent="0.25">
      <c r="I376" s="137"/>
      <c r="J376" s="137"/>
      <c r="K376" s="137"/>
      <c r="L376" s="137"/>
      <c r="M376" s="137"/>
      <c r="N376" s="137"/>
      <c r="O376" s="137"/>
      <c r="P376" s="137"/>
      <c r="Q376" s="137"/>
      <c r="R376" s="137"/>
      <c r="S376" s="137"/>
      <c r="T376" s="137"/>
      <c r="U376" s="137"/>
      <c r="V376" s="137"/>
      <c r="W376" s="137"/>
      <c r="X376" s="137"/>
      <c r="Y376" s="137"/>
      <c r="Z376" s="137"/>
    </row>
    <row r="377" spans="9:26" x14ac:dyDescent="0.25">
      <c r="I377" s="137"/>
      <c r="J377" s="137"/>
      <c r="K377" s="137"/>
      <c r="L377" s="137"/>
      <c r="M377" s="137"/>
      <c r="N377" s="137"/>
      <c r="O377" s="137"/>
      <c r="P377" s="137"/>
      <c r="Q377" s="137"/>
      <c r="R377" s="137"/>
      <c r="S377" s="137"/>
      <c r="T377" s="137"/>
      <c r="U377" s="137"/>
      <c r="V377" s="137"/>
      <c r="W377" s="137"/>
      <c r="X377" s="137"/>
      <c r="Y377" s="137"/>
      <c r="Z377" s="137"/>
    </row>
    <row r="378" spans="9:26" x14ac:dyDescent="0.25">
      <c r="I378" s="137"/>
      <c r="J378" s="137"/>
      <c r="K378" s="137"/>
      <c r="L378" s="137"/>
      <c r="M378" s="137"/>
      <c r="N378" s="137"/>
      <c r="O378" s="137"/>
      <c r="P378" s="137"/>
      <c r="Q378" s="137"/>
      <c r="R378" s="137"/>
      <c r="S378" s="137"/>
      <c r="T378" s="137"/>
      <c r="U378" s="137"/>
      <c r="V378" s="137"/>
      <c r="W378" s="137"/>
      <c r="X378" s="137"/>
      <c r="Y378" s="137"/>
      <c r="Z378" s="137"/>
    </row>
    <row r="379" spans="9:26" x14ac:dyDescent="0.25">
      <c r="I379" s="137"/>
      <c r="J379" s="137"/>
      <c r="K379" s="137"/>
      <c r="L379" s="137"/>
      <c r="M379" s="137"/>
      <c r="N379" s="137"/>
      <c r="O379" s="137"/>
      <c r="P379" s="137"/>
      <c r="Q379" s="137"/>
      <c r="R379" s="137"/>
      <c r="S379" s="137"/>
      <c r="T379" s="137"/>
      <c r="U379" s="137"/>
      <c r="V379" s="137"/>
      <c r="W379" s="137"/>
      <c r="X379" s="137"/>
      <c r="Y379" s="137"/>
      <c r="Z379" s="137"/>
    </row>
    <row r="380" spans="9:26" x14ac:dyDescent="0.25">
      <c r="I380" s="137"/>
      <c r="J380" s="137"/>
      <c r="K380" s="137"/>
      <c r="L380" s="137"/>
      <c r="M380" s="137"/>
      <c r="N380" s="137"/>
      <c r="O380" s="137"/>
      <c r="P380" s="137"/>
      <c r="Q380" s="137"/>
      <c r="R380" s="137"/>
      <c r="S380" s="137"/>
      <c r="T380" s="137"/>
      <c r="U380" s="137"/>
      <c r="V380" s="137"/>
      <c r="W380" s="137"/>
      <c r="X380" s="137"/>
      <c r="Y380" s="137"/>
      <c r="Z380" s="137"/>
    </row>
    <row r="381" spans="9:26" x14ac:dyDescent="0.25">
      <c r="I381" s="137"/>
      <c r="J381" s="137"/>
      <c r="K381" s="137"/>
      <c r="L381" s="137"/>
      <c r="M381" s="137"/>
      <c r="N381" s="137"/>
      <c r="O381" s="137"/>
      <c r="P381" s="137"/>
      <c r="Q381" s="137"/>
      <c r="R381" s="137"/>
      <c r="S381" s="137"/>
      <c r="T381" s="137"/>
      <c r="U381" s="137"/>
      <c r="V381" s="137"/>
      <c r="W381" s="137"/>
      <c r="X381" s="137"/>
      <c r="Y381" s="137"/>
      <c r="Z381" s="137"/>
    </row>
    <row r="382" spans="9:26" x14ac:dyDescent="0.25">
      <c r="I382" s="137"/>
      <c r="J382" s="137"/>
      <c r="K382" s="137"/>
      <c r="L382" s="137"/>
      <c r="M382" s="137"/>
      <c r="N382" s="137"/>
      <c r="O382" s="137"/>
      <c r="P382" s="137"/>
      <c r="Q382" s="137"/>
      <c r="R382" s="137"/>
      <c r="S382" s="137"/>
      <c r="T382" s="137"/>
      <c r="U382" s="137"/>
      <c r="V382" s="137"/>
      <c r="W382" s="137"/>
      <c r="X382" s="137"/>
      <c r="Y382" s="137"/>
      <c r="Z382" s="137"/>
    </row>
    <row r="383" spans="9:26" x14ac:dyDescent="0.25">
      <c r="I383" s="137"/>
      <c r="J383" s="137"/>
      <c r="K383" s="137"/>
      <c r="L383" s="137"/>
      <c r="M383" s="137"/>
      <c r="N383" s="137"/>
      <c r="O383" s="137"/>
      <c r="P383" s="137"/>
      <c r="Q383" s="137"/>
      <c r="R383" s="137"/>
      <c r="S383" s="137"/>
      <c r="T383" s="137"/>
      <c r="U383" s="137"/>
      <c r="V383" s="137"/>
      <c r="W383" s="137"/>
      <c r="X383" s="137"/>
      <c r="Y383" s="137"/>
      <c r="Z383" s="137"/>
    </row>
  </sheetData>
  <sheetProtection selectLockedCells="1"/>
  <protectedRanges>
    <protectedRange sqref="D37" name="Oblast2"/>
    <protectedRange sqref="B2:I6" name="Oblast1"/>
  </protectedRanges>
  <customSheetViews>
    <customSheetView guid="{A594C90E-2FDA-4253-A15F-911FD0508768}" topLeftCell="B1">
      <selection activeCell="G19" sqref="G19"/>
      <pageMargins left="0.7" right="0.7" top="0.78740157499999996" bottom="0.78740157499999996" header="0.3" footer="0.3"/>
      <pageSetup paperSize="9" orientation="portrait" horizontalDpi="300" verticalDpi="300" r:id="rId1"/>
    </customSheetView>
  </customSheetViews>
  <mergeCells count="14">
    <mergeCell ref="H3:H4"/>
    <mergeCell ref="C3:C4"/>
    <mergeCell ref="D3:D4"/>
    <mergeCell ref="E3:E4"/>
    <mergeCell ref="F3:F4"/>
    <mergeCell ref="G3:G4"/>
    <mergeCell ref="E38:G38"/>
    <mergeCell ref="E39:G39"/>
    <mergeCell ref="E36:G36"/>
    <mergeCell ref="E37:G37"/>
    <mergeCell ref="B3:B4"/>
    <mergeCell ref="E33:G33"/>
    <mergeCell ref="E34:G34"/>
    <mergeCell ref="E35:G35"/>
  </mergeCells>
  <dataValidations xWindow="271" yWindow="284" count="6">
    <dataValidation type="list" showInputMessage="1" showErrorMessage="1" sqref="E3">
      <formula1>zprovoznění</formula1>
    </dataValidation>
    <dataValidation type="list" allowBlank="1" showInputMessage="1" showErrorMessage="1" sqref="F3">
      <formula1>nájem</formula1>
    </dataValidation>
    <dataValidation type="list" allowBlank="1" showInputMessage="1" showErrorMessage="1" sqref="G3">
      <formula1>rekvalifikace</formula1>
    </dataValidation>
    <dataValidation type="list" showInputMessage="1" showErrorMessage="1" sqref="H3">
      <formula1>DPH</formula1>
    </dataValidation>
    <dataValidation type="list" showInputMessage="1" showErrorMessage="1" sqref="I3:I4 B3:B4">
      <formula1>území</formula1>
    </dataValidation>
    <dataValidation type="whole" allowBlank="1" showInputMessage="1" showErrorMessage="1" sqref="D3:D4">
      <formula1>5</formula1>
      <formula2>24</formula2>
    </dataValidation>
  </dataValidations>
  <pageMargins left="0.7" right="0.7" top="0.78740157499999996" bottom="0.78740157499999996" header="0.3" footer="0.3"/>
  <pageSetup paperSize="9" orientation="portrait" horizontalDpi="300" verticalDpi="300" r:id="rId2"/>
  <ignoredErrors>
    <ignoredError sqref="D39:E39 D38" evalError="1"/>
  </ignoredErrors>
  <extLst>
    <ext xmlns:x14="http://schemas.microsoft.com/office/spreadsheetml/2009/9/main" uri="{CCE6A557-97BC-4b89-ADB6-D9C93CAAB3DF}">
      <x14:dataValidations xmlns:xm="http://schemas.microsoft.com/office/excel/2006/main" xWindow="271" yWindow="284" count="1">
        <x14:dataValidation type="list" allowBlank="1" showInputMessage="1" showErrorMessage="1">
          <x14:formula1>
            <xm:f>List1!$A$1:$A$2</xm:f>
          </x14:formula1>
          <xm:sqref>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J10"/>
  <sheetViews>
    <sheetView zoomScale="70" zoomScaleNormal="70" workbookViewId="0"/>
  </sheetViews>
  <sheetFormatPr defaultRowHeight="15" x14ac:dyDescent="0.25"/>
  <cols>
    <col min="1" max="1" width="5.42578125" customWidth="1"/>
    <col min="2" max="2" width="32.28515625" bestFit="1" customWidth="1"/>
    <col min="3" max="3" width="31" style="1" customWidth="1"/>
    <col min="4" max="4" width="31.42578125" style="1" customWidth="1"/>
    <col min="5" max="5" width="17.42578125" style="1" customWidth="1"/>
    <col min="6" max="6" width="33.5703125" style="1" customWidth="1"/>
    <col min="7" max="7" width="27.5703125" customWidth="1"/>
    <col min="8" max="8" width="11.85546875" customWidth="1"/>
    <col min="9" max="9" width="13" customWidth="1"/>
  </cols>
  <sheetData>
    <row r="1" spans="1:10" ht="42.75" customHeight="1" x14ac:dyDescent="0.25">
      <c r="A1" s="27"/>
      <c r="B1" s="31" t="s">
        <v>0</v>
      </c>
      <c r="C1" s="32" t="s">
        <v>7</v>
      </c>
      <c r="D1" s="32" t="s">
        <v>13</v>
      </c>
      <c r="E1" s="32" t="s">
        <v>1</v>
      </c>
      <c r="F1" s="32" t="s">
        <v>2</v>
      </c>
      <c r="G1" s="31" t="s">
        <v>17</v>
      </c>
      <c r="H1" s="32" t="s">
        <v>57</v>
      </c>
      <c r="I1" s="33" t="s">
        <v>58</v>
      </c>
    </row>
    <row r="2" spans="1:10" ht="229.5" customHeight="1" x14ac:dyDescent="0.4">
      <c r="A2" s="28">
        <v>1</v>
      </c>
      <c r="B2" s="34" t="s">
        <v>3</v>
      </c>
      <c r="C2" s="35" t="s">
        <v>11</v>
      </c>
      <c r="D2" s="35" t="s">
        <v>12</v>
      </c>
      <c r="E2" s="35" t="s">
        <v>106</v>
      </c>
      <c r="F2" s="35" t="s">
        <v>14</v>
      </c>
      <c r="G2" s="124" t="s">
        <v>18</v>
      </c>
      <c r="H2" s="36">
        <v>20053</v>
      </c>
      <c r="I2" s="37">
        <v>16992</v>
      </c>
      <c r="J2" s="49"/>
    </row>
    <row r="3" spans="1:10" ht="355.5" customHeight="1" x14ac:dyDescent="0.25">
      <c r="A3" s="28">
        <v>2</v>
      </c>
      <c r="B3" s="34" t="s">
        <v>4</v>
      </c>
      <c r="C3" s="35" t="s">
        <v>19</v>
      </c>
      <c r="D3" s="35" t="s">
        <v>15</v>
      </c>
      <c r="E3" s="35" t="s">
        <v>28</v>
      </c>
      <c r="F3" s="35" t="s">
        <v>16</v>
      </c>
      <c r="G3" s="124"/>
      <c r="H3" s="36">
        <v>22421</v>
      </c>
      <c r="I3" s="37">
        <v>22421</v>
      </c>
    </row>
    <row r="4" spans="1:10" ht="58.5" customHeight="1" x14ac:dyDescent="0.25">
      <c r="A4" s="28">
        <v>3</v>
      </c>
      <c r="B4" s="35" t="s">
        <v>5</v>
      </c>
      <c r="C4" s="124" t="s">
        <v>21</v>
      </c>
      <c r="D4" s="124" t="s">
        <v>20</v>
      </c>
      <c r="E4" s="35" t="s">
        <v>107</v>
      </c>
      <c r="F4" s="124" t="s">
        <v>22</v>
      </c>
      <c r="G4" s="124" t="s">
        <v>18</v>
      </c>
      <c r="H4" s="36">
        <v>9518</v>
      </c>
      <c r="I4" s="37">
        <v>8279</v>
      </c>
    </row>
    <row r="5" spans="1:10" ht="186.75" customHeight="1" x14ac:dyDescent="0.25">
      <c r="A5" s="28">
        <v>4</v>
      </c>
      <c r="B5" s="35" t="s">
        <v>6</v>
      </c>
      <c r="C5" s="124"/>
      <c r="D5" s="124"/>
      <c r="E5" s="35" t="s">
        <v>29</v>
      </c>
      <c r="F5" s="124"/>
      <c r="G5" s="124"/>
      <c r="H5" s="36">
        <v>9005</v>
      </c>
      <c r="I5" s="37">
        <v>9005</v>
      </c>
    </row>
    <row r="6" spans="1:10" s="4" customFormat="1" ht="408.95" customHeight="1" x14ac:dyDescent="0.2">
      <c r="A6" s="28">
        <v>5</v>
      </c>
      <c r="B6" s="34" t="s">
        <v>8</v>
      </c>
      <c r="C6" s="38" t="s">
        <v>24</v>
      </c>
      <c r="D6" s="29" t="s">
        <v>23</v>
      </c>
      <c r="E6" s="39" t="s">
        <v>108</v>
      </c>
      <c r="F6" s="40" t="s">
        <v>26</v>
      </c>
      <c r="G6" s="35" t="s">
        <v>25</v>
      </c>
      <c r="H6" s="41">
        <v>628</v>
      </c>
      <c r="I6" s="42">
        <v>628</v>
      </c>
    </row>
    <row r="7" spans="1:10" s="4" customFormat="1" ht="189" x14ac:dyDescent="0.2">
      <c r="A7" s="28">
        <v>6</v>
      </c>
      <c r="B7" s="34" t="s">
        <v>10</v>
      </c>
      <c r="C7" s="35" t="s">
        <v>27</v>
      </c>
      <c r="D7" s="35" t="s">
        <v>105</v>
      </c>
      <c r="E7" s="35" t="s">
        <v>109</v>
      </c>
      <c r="F7" s="35" t="s">
        <v>30</v>
      </c>
      <c r="G7" s="35" t="s">
        <v>31</v>
      </c>
      <c r="H7" s="36">
        <v>56</v>
      </c>
      <c r="I7" s="37">
        <v>56</v>
      </c>
    </row>
    <row r="8" spans="1:10" s="4" customFormat="1" ht="228.75" customHeight="1" thickBot="1" x14ac:dyDescent="0.25">
      <c r="A8" s="30">
        <v>7</v>
      </c>
      <c r="B8" s="43" t="s">
        <v>9</v>
      </c>
      <c r="C8" s="44" t="s">
        <v>35</v>
      </c>
      <c r="D8" s="44" t="s">
        <v>32</v>
      </c>
      <c r="E8" s="44" t="s">
        <v>34</v>
      </c>
      <c r="F8" s="44" t="s">
        <v>33</v>
      </c>
      <c r="G8" s="44" t="s">
        <v>36</v>
      </c>
      <c r="H8" s="45">
        <v>14178</v>
      </c>
      <c r="I8" s="46">
        <v>14178</v>
      </c>
    </row>
    <row r="9" spans="1:10" x14ac:dyDescent="0.25">
      <c r="C9" s="26"/>
      <c r="D9" s="26"/>
      <c r="E9" s="26"/>
      <c r="F9" s="26"/>
      <c r="G9" s="5"/>
    </row>
    <row r="10" spans="1:10" x14ac:dyDescent="0.25">
      <c r="C10" s="3"/>
    </row>
  </sheetData>
  <sheetProtection selectLockedCells="1" selectUnlockedCells="1"/>
  <customSheetViews>
    <customSheetView guid="{A594C90E-2FDA-4253-A15F-911FD0508768}" scale="70" fitToPage="1" topLeftCell="A7">
      <selection activeCell="E10" sqref="D10:E10"/>
      <pageMargins left="0.7" right="0.7" top="0.78740157499999996" bottom="0.78740157499999996" header="0.3" footer="0.3"/>
      <pageSetup paperSize="9" scale="43" orientation="portrait" r:id="rId1"/>
    </customSheetView>
  </customSheetViews>
  <mergeCells count="5">
    <mergeCell ref="G2:G3"/>
    <mergeCell ref="G4:G5"/>
    <mergeCell ref="C4:C5"/>
    <mergeCell ref="D4:D5"/>
    <mergeCell ref="F4:F5"/>
  </mergeCells>
  <pageMargins left="0.7" right="0.7" top="0.78740157499999996" bottom="0.78740157499999996" header="0.3" footer="0.3"/>
  <pageSetup paperSize="9" scale="4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7:J32"/>
  <sheetViews>
    <sheetView workbookViewId="0"/>
  </sheetViews>
  <sheetFormatPr defaultRowHeight="15" x14ac:dyDescent="0.25"/>
  <cols>
    <col min="1" max="1" width="37.5703125" customWidth="1"/>
    <col min="2" max="5" width="15.7109375" customWidth="1"/>
  </cols>
  <sheetData>
    <row r="7" spans="1:10" ht="15.75" thickBot="1" x14ac:dyDescent="0.3"/>
    <row r="8" spans="1:10" ht="24.95" customHeight="1" thickBot="1" x14ac:dyDescent="0.3">
      <c r="A8" s="131" t="s">
        <v>76</v>
      </c>
      <c r="B8" s="132"/>
      <c r="C8" s="132"/>
      <c r="D8" s="132"/>
      <c r="E8" s="133"/>
      <c r="F8" s="6"/>
      <c r="G8" s="6"/>
      <c r="H8" s="6"/>
      <c r="I8" s="6"/>
      <c r="J8" s="6"/>
    </row>
    <row r="9" spans="1:10" ht="24.95" customHeight="1" x14ac:dyDescent="0.25">
      <c r="A9" s="134"/>
      <c r="B9" s="48" t="s">
        <v>63</v>
      </c>
      <c r="C9" s="128" t="s">
        <v>65</v>
      </c>
      <c r="D9" s="128"/>
      <c r="E9" s="129" t="s">
        <v>52</v>
      </c>
    </row>
    <row r="10" spans="1:10" ht="24.95" customHeight="1" thickBot="1" x14ac:dyDescent="0.3">
      <c r="A10" s="135"/>
      <c r="B10" s="47" t="s">
        <v>64</v>
      </c>
      <c r="C10" s="47" t="s">
        <v>66</v>
      </c>
      <c r="D10" s="47" t="s">
        <v>67</v>
      </c>
      <c r="E10" s="130"/>
    </row>
    <row r="11" spans="1:10" ht="35.1" customHeight="1" x14ac:dyDescent="0.25">
      <c r="A11" s="18" t="s">
        <v>62</v>
      </c>
      <c r="B11" s="19">
        <v>0.85</v>
      </c>
      <c r="C11" s="19">
        <v>0.15</v>
      </c>
      <c r="D11" s="19">
        <v>0</v>
      </c>
      <c r="E11" s="20">
        <v>1</v>
      </c>
      <c r="I11" s="10">
        <v>0</v>
      </c>
    </row>
    <row r="12" spans="1:10" ht="35.1" customHeight="1" x14ac:dyDescent="0.25">
      <c r="A12" s="9" t="s">
        <v>68</v>
      </c>
      <c r="B12" s="10">
        <v>0.85</v>
      </c>
      <c r="C12" s="10" t="s">
        <v>69</v>
      </c>
      <c r="D12" s="10">
        <v>0.05</v>
      </c>
      <c r="E12" s="11">
        <v>1</v>
      </c>
      <c r="I12" s="10" t="s">
        <v>70</v>
      </c>
    </row>
    <row r="13" spans="1:10" ht="35.1" customHeight="1" x14ac:dyDescent="0.25">
      <c r="A13" s="9" t="s">
        <v>71</v>
      </c>
      <c r="B13" s="10">
        <v>0.85</v>
      </c>
      <c r="C13" s="10" t="s">
        <v>69</v>
      </c>
      <c r="D13" s="10">
        <v>0.05</v>
      </c>
      <c r="E13" s="11">
        <v>1</v>
      </c>
      <c r="I13" s="10" t="s">
        <v>70</v>
      </c>
    </row>
    <row r="14" spans="1:10" ht="35.1" customHeight="1" x14ac:dyDescent="0.25">
      <c r="A14" s="9" t="s">
        <v>72</v>
      </c>
      <c r="B14" s="10">
        <v>0.85</v>
      </c>
      <c r="C14" s="10" t="s">
        <v>69</v>
      </c>
      <c r="D14" s="10">
        <v>0.05</v>
      </c>
      <c r="E14" s="11">
        <v>1</v>
      </c>
      <c r="I14" s="10" t="s">
        <v>70</v>
      </c>
    </row>
    <row r="15" spans="1:10" ht="35.1" customHeight="1" x14ac:dyDescent="0.25">
      <c r="A15" s="9" t="s">
        <v>73</v>
      </c>
      <c r="B15" s="10">
        <v>0.85</v>
      </c>
      <c r="C15" s="10">
        <v>0.1</v>
      </c>
      <c r="D15" s="10">
        <v>0</v>
      </c>
      <c r="E15" s="11">
        <v>1</v>
      </c>
      <c r="I15" s="10">
        <v>0.05</v>
      </c>
    </row>
    <row r="16" spans="1:10" ht="35.1" customHeight="1" x14ac:dyDescent="0.25">
      <c r="A16" s="9" t="s">
        <v>104</v>
      </c>
      <c r="B16" s="16">
        <v>0.85</v>
      </c>
      <c r="C16" s="16">
        <v>0.15</v>
      </c>
      <c r="D16" s="16">
        <v>0</v>
      </c>
      <c r="E16" s="17">
        <v>1</v>
      </c>
      <c r="I16" s="16"/>
    </row>
    <row r="17" spans="1:9" ht="35.1" customHeight="1" thickBot="1" x14ac:dyDescent="0.3">
      <c r="A17" s="15" t="s">
        <v>74</v>
      </c>
      <c r="B17" s="16">
        <v>0.85</v>
      </c>
      <c r="C17" s="16">
        <v>0</v>
      </c>
      <c r="D17" s="16">
        <v>0.15</v>
      </c>
      <c r="E17" s="17">
        <v>1</v>
      </c>
      <c r="I17" s="16" t="s">
        <v>75</v>
      </c>
    </row>
    <row r="18" spans="1:9" ht="24.95" customHeight="1" thickBot="1" x14ac:dyDescent="0.3">
      <c r="A18" s="125" t="s">
        <v>77</v>
      </c>
      <c r="B18" s="126"/>
      <c r="C18" s="126"/>
      <c r="D18" s="126"/>
      <c r="E18" s="127"/>
    </row>
    <row r="19" spans="1:9" ht="35.1" customHeight="1" x14ac:dyDescent="0.25">
      <c r="A19" s="18" t="s">
        <v>62</v>
      </c>
      <c r="B19" s="19">
        <v>0.5</v>
      </c>
      <c r="C19" s="19">
        <v>0.5</v>
      </c>
      <c r="D19" s="19">
        <v>0</v>
      </c>
      <c r="E19" s="20">
        <v>1</v>
      </c>
      <c r="I19" s="19">
        <v>0</v>
      </c>
    </row>
    <row r="20" spans="1:9" ht="35.1" customHeight="1" x14ac:dyDescent="0.25">
      <c r="A20" s="9" t="s">
        <v>68</v>
      </c>
      <c r="B20" s="10">
        <v>0.5</v>
      </c>
      <c r="C20" s="10" t="s">
        <v>78</v>
      </c>
      <c r="D20" s="10">
        <v>0.05</v>
      </c>
      <c r="E20" s="11">
        <v>1</v>
      </c>
      <c r="I20" s="10" t="s">
        <v>70</v>
      </c>
    </row>
    <row r="21" spans="1:9" ht="35.1" customHeight="1" x14ac:dyDescent="0.25">
      <c r="A21" s="9" t="s">
        <v>79</v>
      </c>
      <c r="B21" s="10">
        <v>0.5</v>
      </c>
      <c r="C21" s="10" t="s">
        <v>78</v>
      </c>
      <c r="D21" s="10">
        <v>0.05</v>
      </c>
      <c r="E21" s="11">
        <v>1</v>
      </c>
      <c r="I21" s="10" t="s">
        <v>70</v>
      </c>
    </row>
    <row r="22" spans="1:9" ht="35.1" customHeight="1" x14ac:dyDescent="0.25">
      <c r="A22" s="9" t="s">
        <v>72</v>
      </c>
      <c r="B22" s="10">
        <v>0.5</v>
      </c>
      <c r="C22" s="10" t="s">
        <v>78</v>
      </c>
      <c r="D22" s="10">
        <v>0.05</v>
      </c>
      <c r="E22" s="11">
        <v>1</v>
      </c>
      <c r="I22" s="10" t="s">
        <v>70</v>
      </c>
    </row>
    <row r="23" spans="1:9" ht="35.1" customHeight="1" x14ac:dyDescent="0.25">
      <c r="A23" s="9" t="s">
        <v>73</v>
      </c>
      <c r="B23" s="10">
        <v>0.5</v>
      </c>
      <c r="C23" s="10">
        <v>0.45</v>
      </c>
      <c r="D23" s="10">
        <v>0</v>
      </c>
      <c r="E23" s="11">
        <v>1</v>
      </c>
      <c r="I23" s="10">
        <v>0.05</v>
      </c>
    </row>
    <row r="24" spans="1:9" ht="35.1" customHeight="1" x14ac:dyDescent="0.25">
      <c r="A24" s="9" t="s">
        <v>104</v>
      </c>
      <c r="B24" s="16">
        <v>0.5</v>
      </c>
      <c r="C24" s="16">
        <v>0.5</v>
      </c>
      <c r="D24" s="16">
        <v>0</v>
      </c>
      <c r="E24" s="17">
        <v>1</v>
      </c>
      <c r="I24" s="16"/>
    </row>
    <row r="25" spans="1:9" ht="35.1" customHeight="1" thickBot="1" x14ac:dyDescent="0.3">
      <c r="A25" s="12" t="s">
        <v>74</v>
      </c>
      <c r="B25" s="13">
        <v>0.5</v>
      </c>
      <c r="C25" s="13">
        <v>0</v>
      </c>
      <c r="D25" s="13">
        <v>0.5</v>
      </c>
      <c r="E25" s="14">
        <v>1</v>
      </c>
      <c r="I25" s="13" t="s">
        <v>80</v>
      </c>
    </row>
    <row r="26" spans="1:9" ht="15" customHeight="1" x14ac:dyDescent="0.25">
      <c r="A26" s="8"/>
      <c r="B26" s="7"/>
      <c r="C26" s="7"/>
      <c r="D26" s="7"/>
      <c r="E26" s="7"/>
    </row>
    <row r="27" spans="1:9" ht="15" customHeight="1" x14ac:dyDescent="0.25">
      <c r="B27" s="7"/>
      <c r="C27" s="7"/>
      <c r="D27" s="7"/>
      <c r="E27" s="7"/>
    </row>
    <row r="28" spans="1:9" ht="15" customHeight="1" x14ac:dyDescent="0.25">
      <c r="B28" s="7"/>
      <c r="C28" s="7"/>
      <c r="D28" s="7"/>
      <c r="E28" s="7"/>
    </row>
    <row r="29" spans="1:9" ht="15" customHeight="1" x14ac:dyDescent="0.25">
      <c r="B29" s="7"/>
      <c r="C29" s="7"/>
      <c r="D29" s="7"/>
      <c r="E29" s="7"/>
    </row>
    <row r="30" spans="1:9" ht="15" customHeight="1" x14ac:dyDescent="0.25">
      <c r="B30" s="7"/>
      <c r="C30" s="7"/>
      <c r="D30" s="7"/>
      <c r="E30" s="7"/>
    </row>
    <row r="31" spans="1:9" ht="15" customHeight="1" x14ac:dyDescent="0.25">
      <c r="B31" s="7"/>
      <c r="C31" s="7"/>
      <c r="D31" s="7"/>
      <c r="E31" s="7"/>
    </row>
    <row r="32" spans="1:9" ht="15" customHeight="1" x14ac:dyDescent="0.25">
      <c r="B32" s="7"/>
      <c r="C32" s="7"/>
      <c r="D32" s="7"/>
      <c r="E32" s="7"/>
    </row>
  </sheetData>
  <sheetProtection selectLockedCells="1" selectUnlockedCells="1"/>
  <customSheetViews>
    <customSheetView guid="{A594C90E-2FDA-4253-A15F-911FD0508768}" fitToPage="1">
      <selection activeCell="D9" sqref="D9"/>
      <pageMargins left="0.7" right="0.7" top="0.78740157499999996" bottom="0.78740157499999996" header="0.3" footer="0.3"/>
      <pageSetup paperSize="9" scale="87" orientation="portrait" horizontalDpi="300" verticalDpi="300" r:id="rId1"/>
    </customSheetView>
  </customSheetViews>
  <mergeCells count="5">
    <mergeCell ref="A18:E18"/>
    <mergeCell ref="C9:D9"/>
    <mergeCell ref="E9:E10"/>
    <mergeCell ref="A8:E8"/>
    <mergeCell ref="A9:A10"/>
  </mergeCells>
  <pageMargins left="0.7" right="0.7" top="0.78740157499999996" bottom="0.78740157499999996" header="0.3" footer="0.3"/>
  <pageSetup paperSize="9" scale="63"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46"/>
  <sheetViews>
    <sheetView workbookViewId="0">
      <selection activeCell="B12" sqref="B12"/>
    </sheetView>
  </sheetViews>
  <sheetFormatPr defaultRowHeight="15" x14ac:dyDescent="0.25"/>
  <cols>
    <col min="2" max="2" width="72.42578125" customWidth="1"/>
    <col min="3" max="3" width="26" customWidth="1"/>
    <col min="5" max="5" width="13.5703125" customWidth="1"/>
  </cols>
  <sheetData>
    <row r="1" spans="1:9" x14ac:dyDescent="0.25">
      <c r="B1" s="2" t="s">
        <v>56</v>
      </c>
      <c r="C1" s="2" t="s">
        <v>53</v>
      </c>
      <c r="D1" s="2" t="s">
        <v>54</v>
      </c>
      <c r="E1" s="2" t="s">
        <v>55</v>
      </c>
      <c r="F1" s="2" t="s">
        <v>38</v>
      </c>
      <c r="G1" s="2" t="s">
        <v>81</v>
      </c>
      <c r="H1" s="2"/>
      <c r="I1" s="2"/>
    </row>
    <row r="2" spans="1:9" x14ac:dyDescent="0.25">
      <c r="B2" s="2"/>
      <c r="C2" s="2"/>
      <c r="D2" s="2"/>
      <c r="E2" s="2"/>
      <c r="F2" s="2"/>
    </row>
    <row r="3" spans="1:9" ht="45.75" customHeight="1" x14ac:dyDescent="0.25">
      <c r="A3" s="22"/>
      <c r="B3" s="21" t="s">
        <v>112</v>
      </c>
      <c r="C3" t="s">
        <v>90</v>
      </c>
      <c r="D3" t="s">
        <v>92</v>
      </c>
      <c r="E3" t="s">
        <v>92</v>
      </c>
      <c r="F3" t="s">
        <v>94</v>
      </c>
      <c r="G3" t="s">
        <v>82</v>
      </c>
    </row>
    <row r="4" spans="1:9" ht="44.25" customHeight="1" x14ac:dyDescent="0.25">
      <c r="A4" s="22"/>
      <c r="B4" s="21" t="s">
        <v>118</v>
      </c>
      <c r="C4" t="s">
        <v>91</v>
      </c>
      <c r="D4" t="s">
        <v>93</v>
      </c>
      <c r="E4" t="s">
        <v>93</v>
      </c>
      <c r="F4" t="s">
        <v>95</v>
      </c>
      <c r="G4" t="s">
        <v>96</v>
      </c>
    </row>
    <row r="5" spans="1:9" ht="45" customHeight="1" x14ac:dyDescent="0.25">
      <c r="A5" s="22"/>
      <c r="B5" s="21" t="s">
        <v>110</v>
      </c>
      <c r="C5" t="s">
        <v>121</v>
      </c>
    </row>
    <row r="6" spans="1:9" ht="47.25" customHeight="1" x14ac:dyDescent="0.25">
      <c r="A6" s="22"/>
      <c r="B6" s="21" t="s">
        <v>119</v>
      </c>
      <c r="C6" t="s">
        <v>120</v>
      </c>
    </row>
    <row r="7" spans="1:9" ht="46.5" customHeight="1" x14ac:dyDescent="0.25">
      <c r="A7" s="22"/>
      <c r="B7" s="21" t="s">
        <v>111</v>
      </c>
      <c r="C7" t="s">
        <v>131</v>
      </c>
    </row>
    <row r="8" spans="1:9" ht="47.25" customHeight="1" x14ac:dyDescent="0.25">
      <c r="B8" s="21" t="s">
        <v>113</v>
      </c>
    </row>
    <row r="9" spans="1:9" ht="46.5" customHeight="1" x14ac:dyDescent="0.25">
      <c r="B9" s="75"/>
    </row>
    <row r="10" spans="1:9" x14ac:dyDescent="0.25">
      <c r="B10" s="75"/>
    </row>
    <row r="11" spans="1:9" x14ac:dyDescent="0.25">
      <c r="B11" s="75"/>
    </row>
    <row r="12" spans="1:9" x14ac:dyDescent="0.25">
      <c r="B12" s="21"/>
    </row>
    <row r="13" spans="1:9" x14ac:dyDescent="0.25">
      <c r="B13" s="21"/>
    </row>
    <row r="14" spans="1:9" x14ac:dyDescent="0.25">
      <c r="B14" s="21"/>
    </row>
    <row r="15" spans="1:9" x14ac:dyDescent="0.25">
      <c r="B15" s="21"/>
    </row>
    <row r="16" spans="1:9" x14ac:dyDescent="0.25">
      <c r="B16" s="21"/>
    </row>
    <row r="17" spans="2:2" ht="14.45" x14ac:dyDescent="0.3">
      <c r="B17" s="21"/>
    </row>
    <row r="18" spans="2:2" ht="14.45" x14ac:dyDescent="0.3">
      <c r="B18" s="21"/>
    </row>
    <row r="20" spans="2:2" x14ac:dyDescent="0.25">
      <c r="B20" s="21"/>
    </row>
    <row r="40" spans="2:2" x14ac:dyDescent="0.25">
      <c r="B40" t="s">
        <v>83</v>
      </c>
    </row>
    <row r="41" spans="2:2" x14ac:dyDescent="0.25">
      <c r="B41" t="s">
        <v>84</v>
      </c>
    </row>
    <row r="42" spans="2:2" x14ac:dyDescent="0.25">
      <c r="B42" t="s">
        <v>85</v>
      </c>
    </row>
    <row r="43" spans="2:2" x14ac:dyDescent="0.25">
      <c r="B43" t="s">
        <v>86</v>
      </c>
    </row>
    <row r="44" spans="2:2" x14ac:dyDescent="0.25">
      <c r="B44" t="s">
        <v>87</v>
      </c>
    </row>
    <row r="45" spans="2:2" x14ac:dyDescent="0.25">
      <c r="B45" t="s">
        <v>88</v>
      </c>
    </row>
    <row r="46" spans="2:2" x14ac:dyDescent="0.25">
      <c r="B46" t="s">
        <v>89</v>
      </c>
    </row>
  </sheetData>
  <sheetProtection selectLockedCells="1" selectUnlockedCells="1"/>
  <sortState ref="B3:B9">
    <sortCondition ref="B3:B9"/>
  </sortState>
  <customSheetViews>
    <customSheetView guid="{A594C90E-2FDA-4253-A15F-911FD0508768}">
      <pageMargins left="0.7" right="0.7" top="0.78740157499999996" bottom="0.78740157499999996" header="0.3" footer="0.3"/>
      <pageSetup paperSize="9" orientation="portrait" horizontalDpi="300" verticalDpi="300" r:id="rId1"/>
    </customSheetView>
  </customSheetViews>
  <dataValidations count="2">
    <dataValidation type="list" allowBlank="1" showInputMessage="1" showErrorMessage="1" sqref="C2:C6">
      <formula1>zprovoznění</formula1>
    </dataValidation>
    <dataValidation type="list" showInputMessage="1" showErrorMessage="1" promptTitle="typ_příjemce" sqref="B2">
      <formula1>$B$2:$B$2</formula1>
    </dataValidation>
  </dataValidations>
  <pageMargins left="0.7" right="0.7" top="0.78740157499999996" bottom="0.78740157499999996" header="0.3" footer="0.3"/>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A2"/>
  <sheetViews>
    <sheetView workbookViewId="0">
      <selection activeCell="A3" sqref="A3"/>
    </sheetView>
  </sheetViews>
  <sheetFormatPr defaultRowHeight="15" x14ac:dyDescent="0.25"/>
  <sheetData>
    <row r="1" spans="1:1" x14ac:dyDescent="0.25">
      <c r="A1" s="144">
        <v>5</v>
      </c>
    </row>
    <row r="2" spans="1:1" x14ac:dyDescent="0.25">
      <c r="A2" s="144">
        <v>15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8</vt:i4>
      </vt:variant>
    </vt:vector>
  </HeadingPairs>
  <TitlesOfParts>
    <vt:vector size="13" baseType="lpstr">
      <vt:lpstr>kalkulačka projektu</vt:lpstr>
      <vt:lpstr>přehled jednotek</vt:lpstr>
      <vt:lpstr>spolufinancování</vt:lpstr>
      <vt:lpstr>data</vt:lpstr>
      <vt:lpstr>List1</vt:lpstr>
      <vt:lpstr>'přehled jednotek'!_ftn1</vt:lpstr>
      <vt:lpstr>'přehled jednotek'!_ftnref1</vt:lpstr>
      <vt:lpstr>DPH</vt:lpstr>
      <vt:lpstr>nájem</vt:lpstr>
      <vt:lpstr>List1!Procenta</vt:lpstr>
      <vt:lpstr>rekvalifikace</vt:lpstr>
      <vt:lpstr>území</vt:lpstr>
      <vt:lpstr>zprovoznění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Mašín Zdeněk Ing. (MPSV)</dc:creator>
  <cp:lastModifiedBy>Bořkovcová Nina (MHMP)</cp:lastModifiedBy>
  <cp:lastPrinted>2015-10-19T06:03:28Z</cp:lastPrinted>
  <dcterms:created xsi:type="dcterms:W3CDTF">2015-07-28T09:22:19Z</dcterms:created>
  <dcterms:modified xsi:type="dcterms:W3CDTF">2018-03-07T13:09:44Z</dcterms:modified>
</cp:coreProperties>
</file>