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PPPR\Temp\MVěrt\"/>
    </mc:Choice>
  </mc:AlternateContent>
  <xr:revisionPtr revIDLastSave="0" documentId="13_ncr:1_{BCA2F537-AA30-4315-AE5E-9B8F619F9E91}" xr6:coauthVersionLast="46" xr6:coauthVersionMax="47" xr10:uidLastSave="{00000000-0000-0000-0000-000000000000}"/>
  <bookViews>
    <workbookView xWindow="28680" yWindow="-120" windowWidth="29040" windowHeight="15840" activeTab="1" xr2:uid="{55B449F7-89CF-4D9E-B849-8F0522A3DF26}"/>
  </bookViews>
  <sheets>
    <sheet name="POSTUP" sheetId="1" r:id="rId1"/>
    <sheet name="KALKULAČKA" sheetId="2" r:id="rId2"/>
  </sheets>
  <externalReferences>
    <externalReference r:id="rId3"/>
  </externalReferences>
  <definedNames>
    <definedName name="_xlnm._FilterDatabase" localSheetId="1" hidden="1">KALKULAČKA!$A$3:$H$23</definedName>
    <definedName name="DA">KALKULAČKA!$O$5:$O$6</definedName>
    <definedName name="IP">KALKULAČKA!$P$5:$P$16</definedName>
    <definedName name="_xlnm.Print_Area" localSheetId="1">KALKULAČKA!$A$1:$H$23</definedName>
    <definedName name="VolbaMěsíce">[1]KALKULAČKA!$J$5:$J$38</definedName>
    <definedName name="volená">[1]KALKULAČKA!$M$5:$M$6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" l="1"/>
  <c r="H8" i="2"/>
  <c r="H23" i="2" l="1"/>
  <c r="F23" i="2"/>
  <c r="G23" i="2" s="1"/>
  <c r="H22" i="2"/>
  <c r="F22" i="2"/>
  <c r="G22" i="2" s="1"/>
  <c r="H21" i="2"/>
  <c r="F21" i="2"/>
  <c r="G21" i="2" s="1"/>
  <c r="F20" i="2"/>
  <c r="G20" i="2" s="1"/>
  <c r="H20" i="2" s="1"/>
  <c r="H19" i="2"/>
  <c r="F19" i="2"/>
  <c r="G19" i="2" s="1"/>
  <c r="F18" i="2"/>
  <c r="G18" i="2" s="1"/>
  <c r="H18" i="2" s="1"/>
  <c r="F17" i="2"/>
  <c r="G17" i="2" s="1"/>
  <c r="H17" i="2" s="1"/>
  <c r="H16" i="2"/>
  <c r="F16" i="2"/>
  <c r="G16" i="2" s="1"/>
  <c r="H15" i="2"/>
  <c r="F15" i="2"/>
  <c r="G15" i="2" s="1"/>
  <c r="F14" i="2"/>
  <c r="G14" i="2" s="1"/>
  <c r="F13" i="2"/>
  <c r="G13" i="2" s="1"/>
  <c r="H13" i="2" s="1"/>
  <c r="F12" i="2"/>
  <c r="G12" i="2" s="1"/>
  <c r="H12" i="2" s="1"/>
  <c r="H11" i="2"/>
  <c r="F11" i="2"/>
  <c r="G11" i="2" s="1"/>
  <c r="F10" i="2"/>
  <c r="G10" i="2" s="1"/>
  <c r="H10" i="2" s="1"/>
  <c r="H9" i="2"/>
  <c r="F9" i="2"/>
  <c r="G9" i="2" s="1"/>
  <c r="F8" i="2"/>
  <c r="G8" i="2" s="1"/>
  <c r="F7" i="2"/>
  <c r="G7" i="2" s="1"/>
  <c r="H7" i="2" s="1"/>
  <c r="F6" i="2"/>
  <c r="G6" i="2" s="1"/>
  <c r="H6" i="2" s="1"/>
  <c r="F5" i="2"/>
  <c r="F4" i="2"/>
  <c r="G4" i="2" s="1"/>
  <c r="H4" i="2" s="1"/>
  <c r="H5" i="2" l="1"/>
  <c r="G5" i="2"/>
</calcChain>
</file>

<file path=xl/sharedStrings.xml><?xml version="1.0" encoding="utf-8"?>
<sst xmlns="http://schemas.openxmlformats.org/spreadsheetml/2006/main" count="23" uniqueCount="17">
  <si>
    <t>KALKULAČKA KE KRÁCENÍ JEDNOTEK "DVOJJAZYČNÝ ASISTENT" NEBO "INTERKULTURNÍ PRACOVNÍK" V PŘÍPADĚ ČERPÁNÍ OČR NEBO PN OD 15. DNE, NEPLACENÉHO VOLNA</t>
  </si>
  <si>
    <t>JMÉNO PRACOVNÍKA</t>
  </si>
  <si>
    <t>VYBERTE PRACOVNÍ POZICI PRACOVNÍKA V PROJEKTU                      (DA = dvojjazyčný asistent;                           IP = interkulturní pracovník)</t>
  </si>
  <si>
    <t>ÚVAZEK V PROJEKTU V RÁMCI UVEDENÉ AKTIVITY</t>
  </si>
  <si>
    <t>MĚSÍC, VE KTERÉM PRACOVNÍK ČERPAL OČR NEBO PN OD 15. DNE, NEPLACENÉ VOLNO</t>
  </si>
  <si>
    <t>POČET PRACOVNÍCH DNŮ ČERPANÉ OČR NEBO PN OD 15. DNE, NEPLACENÉHO VOLNA V PROJEKTU</t>
  </si>
  <si>
    <t xml:space="preserve">Výše úvazku odpovídající počtu pracovních dnů čerpané OČR nebo PN od 15. dne v projektu </t>
  </si>
  <si>
    <t>Počet jednotek nebo jejich podíl za daný měsíc, který vykážete v ZoR za daného pracovníka po ponížení čerpané "OČR" nebo "PN od 15. dne", "neplaceného volna"</t>
  </si>
  <si>
    <t xml:space="preserve">Částka v Kč za daný měsíc a daného zaměstnance, kterou budete prokazovat v rozpočtu aktuální ZoR </t>
  </si>
  <si>
    <t>pracovníchdnů</t>
  </si>
  <si>
    <t>DA</t>
  </si>
  <si>
    <t>IP</t>
  </si>
  <si>
    <t>KALKULAČKA KE KRÁCENÍ JEDNOTEK "DVOJJAZYČNÝ ASISTENT" NEBO "INTERKULTURNÍ PRACOVNÍK" V PŘÍPADĚ ČERPÁNÍ OČR NEBO PN OD 15. DNE, NEPLACENÉHO VOLNA - návod k použití</t>
  </si>
  <si>
    <t>1) Zadejte všechny údaje do sloupců A - E kalkulačky na dalším listě. Má-li zaměstnanec nárok na čerpání dávky nemocenského pojištění ve více měsících, vyplňujete údaje za každý měsíc zvlášť (do samostatných řádků).</t>
  </si>
  <si>
    <t>2) Výsledné číslo "počet jednotek" ze sloupce G zadejte do rozpočtu (resp. připočtěte k dalším možným nárokovaným jednotkám dané aktivity) do kolonky k počtu nárokovaných jednotek uváděném v aktuální ZoR. Nejmenší možná část, která je kalkulačkou krácená je 0,1 z úvazku pracovníka, protože v takovém rozsahu je jednotka schválena pro OP PPR ze strany Evropské komise.</t>
  </si>
  <si>
    <t>3) Ve sloupci H je uvedena částka (v Kč), kterou zadejte do rozpočtu  (resp. připočtěte k dalším možným nárokovaným jednotkám dané aktivity) a v rámci ZoR v projektu nárokujte.</t>
  </si>
  <si>
    <t>4) Vyplněnou kalkulačku prosím přiložte ke Zprávě o realizaci.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</si>
</sst>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5]mmmm\ yy;@"/>
    <numFmt numFmtId="165" formatCode="0.0"/>
    <numFmt numFmtId="166" formatCode="mm\/yyyy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DD9C4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0" fontId="8" fillId="4" borderId="0" xfId="0" applyFont="1" applyFill="1" applyProtection="1">
      <protection locked="0"/>
    </xf>
    <xf numFmtId="49" fontId="9" fillId="4" borderId="0" xfId="0" applyNumberFormat="1" applyFont="1" applyFill="1" applyAlignment="1" applyProtection="1">
      <alignment horizontal="center" vertical="center" wrapText="1"/>
      <protection locked="0"/>
    </xf>
    <xf numFmtId="49" fontId="10" fillId="4" borderId="0" xfId="0" applyNumberFormat="1" applyFont="1" applyFill="1" applyAlignment="1" applyProtection="1">
      <alignment horizontal="center" vertical="center" wrapText="1"/>
      <protection locked="0"/>
    </xf>
    <xf numFmtId="49" fontId="11" fillId="4" borderId="6" xfId="0" applyNumberFormat="1" applyFont="1" applyFill="1" applyBorder="1" applyProtection="1">
      <protection locked="0"/>
    </xf>
    <xf numFmtId="0" fontId="11" fillId="4" borderId="6" xfId="0" applyFont="1" applyFill="1" applyBorder="1" applyAlignment="1" applyProtection="1">
      <alignment horizontal="center"/>
      <protection locked="0"/>
    </xf>
    <xf numFmtId="164" fontId="11" fillId="4" borderId="6" xfId="0" applyNumberFormat="1" applyFont="1" applyFill="1" applyBorder="1" applyAlignment="1" applyProtection="1">
      <alignment horizontal="center"/>
      <protection locked="0"/>
    </xf>
    <xf numFmtId="2" fontId="11" fillId="3" borderId="6" xfId="0" applyNumberFormat="1" applyFont="1" applyFill="1" applyBorder="1" applyAlignment="1" applyProtection="1">
      <alignment horizontal="center"/>
      <protection locked="0"/>
    </xf>
    <xf numFmtId="166" fontId="7" fillId="4" borderId="0" xfId="0" applyNumberFormat="1" applyFont="1" applyFill="1" applyProtection="1">
      <protection locked="0"/>
    </xf>
    <xf numFmtId="0" fontId="7" fillId="4" borderId="0" xfId="0" applyFont="1" applyFill="1" applyAlignment="1" applyProtection="1">
      <alignment horizontal="left" vertical="top" wrapText="1"/>
      <protection locked="0"/>
    </xf>
    <xf numFmtId="164" fontId="7" fillId="4" borderId="0" xfId="0" applyNumberFormat="1" applyFont="1" applyFill="1" applyProtection="1">
      <protection locked="0"/>
    </xf>
    <xf numFmtId="1" fontId="7" fillId="4" borderId="0" xfId="0" applyNumberFormat="1" applyFont="1" applyFill="1" applyProtection="1">
      <protection locked="0"/>
    </xf>
    <xf numFmtId="165" fontId="7" fillId="4" borderId="0" xfId="0" applyNumberFormat="1" applyFont="1" applyFill="1" applyProtection="1">
      <protection locked="0"/>
    </xf>
    <xf numFmtId="165" fontId="7" fillId="4" borderId="0" xfId="0" applyNumberFormat="1" applyFont="1" applyFill="1" applyAlignment="1" applyProtection="1">
      <alignment horizontal="left"/>
      <protection locked="0"/>
    </xf>
    <xf numFmtId="1" fontId="7" fillId="4" borderId="0" xfId="1" applyNumberFormat="1" applyFont="1" applyFill="1" applyBorder="1" applyProtection="1">
      <protection locked="0"/>
    </xf>
    <xf numFmtId="165" fontId="7" fillId="4" borderId="0" xfId="1" applyNumberFormat="1" applyFont="1" applyFill="1" applyBorder="1" applyProtection="1">
      <protection locked="0"/>
    </xf>
    <xf numFmtId="0" fontId="11" fillId="4" borderId="0" xfId="0" applyFont="1" applyFill="1" applyProtection="1"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2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4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/>
      <protection hidden="1"/>
    </xf>
    <xf numFmtId="4" fontId="11" fillId="3" borderId="6" xfId="1" applyNumberFormat="1" applyFont="1" applyFill="1" applyBorder="1" applyAlignment="1" applyProtection="1">
      <alignment horizontal="center"/>
      <protection hidden="1"/>
    </xf>
    <xf numFmtId="49" fontId="6" fillId="5" borderId="1" xfId="0" applyNumberFormat="1" applyFont="1" applyFill="1" applyBorder="1" applyAlignment="1" applyProtection="1">
      <alignment horizontal="center" vertical="center" wrapText="1"/>
    </xf>
    <xf numFmtId="49" fontId="6" fillId="5" borderId="2" xfId="0" applyNumberFormat="1" applyFont="1" applyFill="1" applyBorder="1" applyAlignment="1" applyProtection="1">
      <alignment horizontal="center" vertical="center" wrapText="1"/>
    </xf>
    <xf numFmtId="49" fontId="6" fillId="5" borderId="3" xfId="0" applyNumberFormat="1" applyFont="1" applyFill="1" applyBorder="1" applyAlignment="1" applyProtection="1">
      <alignment horizontal="center" vertical="center" wrapText="1"/>
    </xf>
    <xf numFmtId="49" fontId="11" fillId="5" borderId="1" xfId="0" applyNumberFormat="1" applyFont="1" applyFill="1" applyBorder="1" applyAlignment="1" applyProtection="1">
      <alignment horizontal="left" vertical="center" wrapText="1"/>
    </xf>
    <xf numFmtId="49" fontId="11" fillId="5" borderId="2" xfId="0" applyNumberFormat="1" applyFont="1" applyFill="1" applyBorder="1" applyAlignment="1" applyProtection="1">
      <alignment horizontal="left" vertical="center" wrapText="1"/>
    </xf>
    <xf numFmtId="49" fontId="11" fillId="5" borderId="3" xfId="0" applyNumberFormat="1" applyFont="1" applyFill="1" applyBorder="1" applyAlignment="1" applyProtection="1">
      <alignment horizontal="left" vertical="center" wrapText="1"/>
    </xf>
  </cellXfs>
  <cellStyles count="2">
    <cellStyle name="Čárka" xfId="1" builtinId="3"/>
    <cellStyle name="Normální" xfId="0" builtinId="0"/>
  </cellStyles>
  <dxfs count="3">
    <dxf>
      <numFmt numFmtId="167" formatCode=";;;"/>
    </dxf>
    <dxf>
      <numFmt numFmtId="167" formatCode=";;;"/>
    </dxf>
    <dxf>
      <numFmt numFmtId="167" formatCode=";;;"/>
    </dxf>
  </dxfs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000xz008684\Downloads\1.1.1_2.1.1_V&#253;po&#269;et-kr&#225;cen&#237;-jednotky-PN-nebo-O&#268;R_1.1_54V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P"/>
      <sheetName val="KALKULAČKA"/>
      <sheetName val="Data"/>
    </sheetNames>
    <sheetDataSet>
      <sheetData sheetId="0"/>
      <sheetData sheetId="1">
        <row r="5">
          <cell r="J5">
            <v>43831</v>
          </cell>
          <cell r="M5" t="str">
            <v>DA</v>
          </cell>
        </row>
        <row r="6">
          <cell r="J6">
            <v>43862</v>
          </cell>
          <cell r="M6" t="str">
            <v>IP</v>
          </cell>
        </row>
        <row r="7">
          <cell r="J7">
            <v>43891</v>
          </cell>
        </row>
        <row r="8">
          <cell r="J8">
            <v>43922</v>
          </cell>
        </row>
        <row r="9">
          <cell r="J9">
            <v>43952</v>
          </cell>
        </row>
        <row r="10">
          <cell r="J10">
            <v>43983</v>
          </cell>
        </row>
        <row r="11">
          <cell r="J11">
            <v>44013</v>
          </cell>
        </row>
        <row r="12">
          <cell r="J12">
            <v>44044</v>
          </cell>
        </row>
        <row r="13">
          <cell r="J13">
            <v>44075</v>
          </cell>
        </row>
        <row r="14">
          <cell r="J14">
            <v>44105</v>
          </cell>
        </row>
        <row r="15">
          <cell r="J15">
            <v>44136</v>
          </cell>
        </row>
        <row r="16">
          <cell r="J16">
            <v>44166</v>
          </cell>
        </row>
        <row r="17">
          <cell r="J17">
            <v>44197</v>
          </cell>
        </row>
        <row r="18">
          <cell r="J18">
            <v>44228</v>
          </cell>
        </row>
        <row r="19">
          <cell r="J19">
            <v>44256</v>
          </cell>
        </row>
        <row r="20">
          <cell r="J20">
            <v>44287</v>
          </cell>
        </row>
        <row r="21">
          <cell r="J21">
            <v>44317</v>
          </cell>
        </row>
        <row r="22">
          <cell r="J22">
            <v>44348</v>
          </cell>
        </row>
        <row r="23">
          <cell r="J23">
            <v>44378</v>
          </cell>
        </row>
        <row r="24">
          <cell r="J24">
            <v>44409</v>
          </cell>
        </row>
        <row r="25">
          <cell r="J25">
            <v>44440</v>
          </cell>
        </row>
        <row r="26">
          <cell r="J26">
            <v>44470</v>
          </cell>
        </row>
        <row r="27">
          <cell r="J27">
            <v>44501</v>
          </cell>
        </row>
        <row r="28">
          <cell r="J28">
            <v>44531</v>
          </cell>
        </row>
        <row r="29">
          <cell r="J29">
            <v>44562</v>
          </cell>
        </row>
        <row r="30">
          <cell r="J30">
            <v>44593</v>
          </cell>
        </row>
        <row r="31">
          <cell r="J31">
            <v>44621</v>
          </cell>
        </row>
        <row r="32">
          <cell r="J32">
            <v>44652</v>
          </cell>
        </row>
        <row r="33">
          <cell r="J33">
            <v>44682</v>
          </cell>
        </row>
        <row r="34">
          <cell r="J34">
            <v>44713</v>
          </cell>
        </row>
        <row r="35">
          <cell r="J35">
            <v>44743</v>
          </cell>
        </row>
        <row r="36">
          <cell r="J36">
            <v>44774</v>
          </cell>
        </row>
        <row r="37">
          <cell r="J37">
            <v>44805</v>
          </cell>
        </row>
        <row r="38">
          <cell r="J38">
            <v>44835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56B15-A6D8-49D9-B8E4-39EEC6E68D12}">
  <dimension ref="C2:I9"/>
  <sheetViews>
    <sheetView showGridLines="0" view="pageLayout" topLeftCell="C1" zoomScaleNormal="90" workbookViewId="0">
      <selection activeCell="C6" sqref="C6:I6"/>
    </sheetView>
  </sheetViews>
  <sheetFormatPr defaultRowHeight="15" x14ac:dyDescent="0.25"/>
  <cols>
    <col min="1" max="2" width="0" hidden="1" customWidth="1"/>
    <col min="5" max="5" width="21.5703125" customWidth="1"/>
    <col min="6" max="6" width="19.42578125" customWidth="1"/>
    <col min="7" max="7" width="19.7109375" customWidth="1"/>
    <col min="8" max="8" width="18.85546875" customWidth="1"/>
    <col min="9" max="9" width="32.7109375" customWidth="1"/>
  </cols>
  <sheetData>
    <row r="2" spans="3:9" ht="38.25" customHeight="1" x14ac:dyDescent="0.25">
      <c r="C2" s="34" t="s">
        <v>12</v>
      </c>
      <c r="D2" s="35"/>
      <c r="E2" s="35"/>
      <c r="F2" s="35"/>
      <c r="G2" s="35"/>
      <c r="H2" s="35"/>
      <c r="I2" s="36"/>
    </row>
    <row r="3" spans="3:9" ht="61.5" customHeight="1" x14ac:dyDescent="0.25">
      <c r="C3" s="37" t="s">
        <v>13</v>
      </c>
      <c r="D3" s="38"/>
      <c r="E3" s="38"/>
      <c r="F3" s="38"/>
      <c r="G3" s="38"/>
      <c r="H3" s="38"/>
      <c r="I3" s="39"/>
    </row>
    <row r="4" spans="3:9" ht="63" customHeight="1" x14ac:dyDescent="0.25">
      <c r="C4" s="37" t="s">
        <v>14</v>
      </c>
      <c r="D4" s="38"/>
      <c r="E4" s="38"/>
      <c r="F4" s="38"/>
      <c r="G4" s="38"/>
      <c r="H4" s="38"/>
      <c r="I4" s="39"/>
    </row>
    <row r="5" spans="3:9" ht="63.75" customHeight="1" x14ac:dyDescent="0.25">
      <c r="C5" s="37" t="s">
        <v>15</v>
      </c>
      <c r="D5" s="38"/>
      <c r="E5" s="38"/>
      <c r="F5" s="38"/>
      <c r="G5" s="38"/>
      <c r="H5" s="38"/>
      <c r="I5" s="39"/>
    </row>
    <row r="6" spans="3:9" ht="58.5" customHeight="1" x14ac:dyDescent="0.25">
      <c r="C6" s="37" t="s">
        <v>16</v>
      </c>
      <c r="D6" s="38"/>
      <c r="E6" s="38"/>
      <c r="F6" s="38"/>
      <c r="G6" s="38"/>
      <c r="H6" s="38"/>
      <c r="I6" s="39"/>
    </row>
    <row r="9" spans="3:9" ht="14.25" customHeight="1" x14ac:dyDescent="0.25"/>
  </sheetData>
  <sheetProtection algorithmName="SHA-512" hashValue="OCufwjBPbfYfb3UDpijRX+4/4QINJR1sCubOTkWtvE2f/MOyB2Ck2fB8c49Dik8euKvy1zOc5h6FoZ57ovjQmw==" saltValue="VtsCDSBeBciWBr3f9KlhWQ==" spinCount="100000" sheet="1" objects="1" scenarios="1"/>
  <mergeCells count="5">
    <mergeCell ref="C2:I2"/>
    <mergeCell ref="C3:I3"/>
    <mergeCell ref="C4:I4"/>
    <mergeCell ref="C5:I5"/>
    <mergeCell ref="C6:I6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Footer>&amp;C
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1432-0BDC-4AA9-9397-95E77D63D056}">
  <dimension ref="A1:T57"/>
  <sheetViews>
    <sheetView showGridLines="0" tabSelected="1" view="pageLayout" zoomScaleNormal="100" workbookViewId="0">
      <selection activeCell="B4" sqref="B4"/>
    </sheetView>
  </sheetViews>
  <sheetFormatPr defaultRowHeight="15" x14ac:dyDescent="0.25"/>
  <cols>
    <col min="1" max="1" width="25.140625" customWidth="1"/>
    <col min="2" max="2" width="18.7109375" customWidth="1"/>
    <col min="3" max="3" width="15.5703125" customWidth="1"/>
    <col min="4" max="4" width="17.7109375" customWidth="1"/>
    <col min="5" max="5" width="17.85546875" customWidth="1"/>
    <col min="6" max="6" width="27.28515625" hidden="1" customWidth="1"/>
    <col min="7" max="7" width="17.28515625" customWidth="1"/>
    <col min="8" max="8" width="17.85546875" customWidth="1"/>
    <col min="10" max="10" width="12" hidden="1" customWidth="1"/>
    <col min="11" max="16" width="9.140625" hidden="1" customWidth="1"/>
  </cols>
  <sheetData>
    <row r="1" spans="1:20" ht="31.5" customHeight="1" x14ac:dyDescent="0.25">
      <c r="A1" s="22" t="s">
        <v>0</v>
      </c>
      <c r="B1" s="23"/>
      <c r="C1" s="23"/>
      <c r="D1" s="23"/>
      <c r="E1" s="23"/>
      <c r="F1" s="23"/>
      <c r="G1" s="23"/>
      <c r="H1" s="24"/>
      <c r="I1" s="5"/>
      <c r="J1" s="5"/>
      <c r="K1" s="5"/>
      <c r="L1" s="5"/>
      <c r="M1" s="6"/>
      <c r="N1" s="6"/>
      <c r="O1" s="6"/>
      <c r="P1" s="6"/>
      <c r="Q1" s="6"/>
      <c r="R1" s="2"/>
      <c r="S1" s="1"/>
      <c r="T1" s="2"/>
    </row>
    <row r="2" spans="1:20" ht="3.75" customHeight="1" x14ac:dyDescent="0.25">
      <c r="A2" s="25"/>
      <c r="B2" s="26"/>
      <c r="C2" s="26"/>
      <c r="D2" s="26"/>
      <c r="E2" s="26"/>
      <c r="F2" s="26"/>
      <c r="G2" s="26"/>
      <c r="H2" s="27"/>
      <c r="I2" s="7"/>
      <c r="J2" s="7"/>
      <c r="K2" s="7"/>
      <c r="L2" s="7"/>
      <c r="M2" s="8"/>
      <c r="N2" s="8"/>
      <c r="O2" s="8"/>
      <c r="P2" s="8"/>
      <c r="Q2" s="8"/>
      <c r="R2" s="4"/>
      <c r="S2" s="3"/>
      <c r="T2" s="4"/>
    </row>
    <row r="3" spans="1:20" ht="146.25" customHeight="1" x14ac:dyDescent="0.25">
      <c r="A3" s="28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30" t="s">
        <v>7</v>
      </c>
      <c r="H3" s="31" t="s">
        <v>8</v>
      </c>
      <c r="I3" s="5"/>
      <c r="J3" s="5"/>
      <c r="K3" s="5"/>
      <c r="L3" s="5"/>
      <c r="M3" s="5"/>
      <c r="N3" s="5"/>
      <c r="O3" s="5"/>
      <c r="P3" s="5"/>
      <c r="Q3" s="6"/>
      <c r="R3" s="2"/>
      <c r="S3" s="1"/>
      <c r="T3" s="2"/>
    </row>
    <row r="4" spans="1:20" x14ac:dyDescent="0.25">
      <c r="A4" s="9"/>
      <c r="B4" s="10"/>
      <c r="C4" s="10"/>
      <c r="D4" s="11"/>
      <c r="E4" s="10"/>
      <c r="F4" s="12" t="str">
        <f>IFERROR(ROUNDUP(IF(D4="","",E4/VLOOKUP(D4,$J$5:$K$56,2,FALSE)*C4),1),"")</f>
        <v/>
      </c>
      <c r="G4" s="32" t="str">
        <f>IFERROR(IF(SUM(C4/VLOOKUP(B4,O$21:$P$22,2,FALSE)-F4/VLOOKUP(B4,$O$21:$P$22,2,FALSE))&lt;=0,"0",SUM(C4/VLOOKUP(B4,O$21:$P$22,2,FALSE)-F4/VLOOKUP(B4,$O$21:$P$22,2,FALSE))),"")</f>
        <v/>
      </c>
      <c r="H4" s="33" t="str">
        <f>IF(B4="","",G4*VLOOKUP(B4,O$18:$P$19,2,FALSE))</f>
        <v/>
      </c>
      <c r="I4" s="5"/>
      <c r="J4" s="13"/>
      <c r="K4" s="13" t="s">
        <v>9</v>
      </c>
      <c r="L4" s="13"/>
      <c r="M4" s="14"/>
      <c r="N4" s="5"/>
      <c r="O4" s="5" t="s">
        <v>10</v>
      </c>
      <c r="P4" s="5" t="s">
        <v>11</v>
      </c>
      <c r="Q4" s="6"/>
      <c r="R4" s="2"/>
      <c r="S4" s="1"/>
      <c r="T4" s="2"/>
    </row>
    <row r="5" spans="1:20" x14ac:dyDescent="0.25">
      <c r="A5" s="9"/>
      <c r="B5" s="10"/>
      <c r="C5" s="10"/>
      <c r="D5" s="11"/>
      <c r="E5" s="10"/>
      <c r="F5" s="12" t="str">
        <f>IFERROR(ROUNDUP(IF(D5="","",E5/VLOOKUP(D5,$J$5:$K$56,2,FALSE)*C5),1),"")</f>
        <v/>
      </c>
      <c r="G5" s="32" t="str">
        <f>IFERROR(IF(SUM(C5/VLOOKUP(B5,O$21:$P$22,2,FALSE)-F5/VLOOKUP(B5,$O$21:$P$22,2,FALSE))&lt;=0,"0",SUM(C5/VLOOKUP(B5,O$21:$P$22,2,FALSE)-F5/VLOOKUP(B5,$O$21:$P$22,2,FALSE))),"")</f>
        <v/>
      </c>
      <c r="H5" s="33" t="str">
        <f>IF(B5="","",G5*VLOOKUP(B5,O$18:$P$19,2,FALSE))</f>
        <v/>
      </c>
      <c r="I5" s="5"/>
      <c r="J5" s="15">
        <v>43831</v>
      </c>
      <c r="K5" s="16">
        <v>22</v>
      </c>
      <c r="L5" s="13"/>
      <c r="M5" s="14" t="s">
        <v>10</v>
      </c>
      <c r="N5" s="5"/>
      <c r="O5" s="17">
        <v>0.5</v>
      </c>
      <c r="P5" s="17">
        <v>0.1</v>
      </c>
      <c r="Q5" s="6"/>
      <c r="R5" s="2"/>
      <c r="S5" s="1"/>
      <c r="T5" s="2"/>
    </row>
    <row r="6" spans="1:20" ht="17.25" customHeight="1" x14ac:dyDescent="0.25">
      <c r="A6" s="9"/>
      <c r="B6" s="10"/>
      <c r="C6" s="10"/>
      <c r="D6" s="11"/>
      <c r="E6" s="10"/>
      <c r="F6" s="12" t="str">
        <f>IFERROR(ROUNDUP(IF(D6="","",E6/VLOOKUP(D6,$J$5:$K$56,2,FALSE)*C6),1),"")</f>
        <v/>
      </c>
      <c r="G6" s="32" t="str">
        <f>IFERROR(IF(SUM(C6/VLOOKUP(B6,O$21:$P$22,2,FALSE)-F6/VLOOKUP(B6,$O$21:$P$22,2,FALSE))&lt;=0,"0",SUM(C6/VLOOKUP(B6,O$21:$P$22,2,FALSE)-F6/VLOOKUP(B6,$O$21:$P$22,2,FALSE))),"")</f>
        <v/>
      </c>
      <c r="H6" s="33" t="str">
        <f>IF(B6="","",G6*VLOOKUP(B6,O$18:$P$19,2,FALSE))</f>
        <v/>
      </c>
      <c r="I6" s="5"/>
      <c r="J6" s="15">
        <v>43862</v>
      </c>
      <c r="K6" s="16">
        <v>20</v>
      </c>
      <c r="L6" s="13"/>
      <c r="M6" s="14" t="s">
        <v>11</v>
      </c>
      <c r="N6" s="5"/>
      <c r="O6" s="17">
        <v>1</v>
      </c>
      <c r="P6" s="17">
        <v>0.2</v>
      </c>
      <c r="Q6" s="6"/>
      <c r="R6" s="2"/>
      <c r="S6" s="1"/>
      <c r="T6" s="2"/>
    </row>
    <row r="7" spans="1:20" x14ac:dyDescent="0.25">
      <c r="A7" s="9"/>
      <c r="B7" s="10"/>
      <c r="C7" s="10"/>
      <c r="D7" s="11"/>
      <c r="E7" s="10"/>
      <c r="F7" s="12" t="str">
        <f>IFERROR(ROUNDUP(IF(D7="","",E7/VLOOKUP(D7,$J$5:$K$56,2,FALSE)*C7),1),"")</f>
        <v/>
      </c>
      <c r="G7" s="32" t="str">
        <f>IFERROR(IF(SUM(C7/VLOOKUP(B7,O$21:$P$22,2,FALSE)-F7/VLOOKUP(B7,$O$21:$P$22,2,FALSE))&lt;=0,"0",SUM(C7/VLOOKUP(B7,O$21:$P$22,2,FALSE)-F7/VLOOKUP(B7,$O$21:$P$22,2,FALSE))),"")</f>
        <v/>
      </c>
      <c r="H7" s="33" t="str">
        <f>IF(B7="","",G7*VLOOKUP(B7,O$18:$P$19,2,FALSE))</f>
        <v/>
      </c>
      <c r="I7" s="5"/>
      <c r="J7" s="15">
        <v>43891</v>
      </c>
      <c r="K7" s="16">
        <v>22</v>
      </c>
      <c r="L7" s="13"/>
      <c r="M7" s="5"/>
      <c r="N7" s="5"/>
      <c r="O7" s="17"/>
      <c r="P7" s="17">
        <v>0.3</v>
      </c>
      <c r="Q7" s="6"/>
      <c r="R7" s="2"/>
      <c r="S7" s="1"/>
      <c r="T7" s="2"/>
    </row>
    <row r="8" spans="1:20" x14ac:dyDescent="0.25">
      <c r="A8" s="9"/>
      <c r="B8" s="10"/>
      <c r="C8" s="10"/>
      <c r="D8" s="11"/>
      <c r="E8" s="10"/>
      <c r="F8" s="12" t="str">
        <f>IFERROR(ROUNDUP(IF(D8="","",E8/VLOOKUP(D8,$J$5:$K$56,2,FALSE)*C8),1),"")</f>
        <v/>
      </c>
      <c r="G8" s="32" t="str">
        <f>IFERROR(IF(SUM(C8/VLOOKUP(B8,O$21:$P$22,2,FALSE)-F8/VLOOKUP(B8,$O$21:$P$22,2,FALSE))&lt;=0,"0",SUM(C8/VLOOKUP(B8,O$21:$P$22,2,FALSE)-F8/VLOOKUP(B8,$O$21:$P$22,2,FALSE))),"")</f>
        <v/>
      </c>
      <c r="H8" s="33" t="str">
        <f>IF(B8="","",G8*VLOOKUP(B8,O$18:$P$19,2,FALSE))</f>
        <v/>
      </c>
      <c r="I8" s="5"/>
      <c r="J8" s="15">
        <v>43922</v>
      </c>
      <c r="K8" s="16">
        <v>20</v>
      </c>
      <c r="L8" s="13"/>
      <c r="M8" s="5"/>
      <c r="N8" s="5"/>
      <c r="O8" s="17"/>
      <c r="P8" s="17">
        <v>0.4</v>
      </c>
      <c r="Q8" s="6"/>
      <c r="R8" s="2"/>
      <c r="S8" s="1"/>
      <c r="T8" s="2"/>
    </row>
    <row r="9" spans="1:20" x14ac:dyDescent="0.25">
      <c r="A9" s="9"/>
      <c r="B9" s="10"/>
      <c r="C9" s="10"/>
      <c r="D9" s="11"/>
      <c r="E9" s="10"/>
      <c r="F9" s="12" t="str">
        <f>IFERROR(ROUNDUP(IF(D9="","",E9/VLOOKUP(D9,$J$5:$K$56,2,FALSE)*C9),1),"")</f>
        <v/>
      </c>
      <c r="G9" s="32" t="str">
        <f>IFERROR(IF(SUM(C9/VLOOKUP(B9,O$21:$P$22,2,FALSE)-F9/VLOOKUP(B9,$O$21:$P$22,2,FALSE))&lt;=0,"0",SUM(C9/VLOOKUP(B9,O$21:$P$22,2,FALSE)-F9/VLOOKUP(B9,$O$21:$P$22,2,FALSE))),"")</f>
        <v/>
      </c>
      <c r="H9" s="33" t="str">
        <f>IF(B9="","",G9*VLOOKUP(B9,O$18:$P$19,2,FALSE))</f>
        <v/>
      </c>
      <c r="I9" s="5"/>
      <c r="J9" s="15">
        <v>43952</v>
      </c>
      <c r="K9" s="16">
        <v>19</v>
      </c>
      <c r="L9" s="13"/>
      <c r="M9" s="5"/>
      <c r="N9" s="5"/>
      <c r="O9" s="17"/>
      <c r="P9" s="17">
        <v>0.5</v>
      </c>
      <c r="Q9" s="6"/>
      <c r="R9" s="2"/>
      <c r="S9" s="1"/>
      <c r="T9" s="2"/>
    </row>
    <row r="10" spans="1:20" x14ac:dyDescent="0.25">
      <c r="A10" s="9"/>
      <c r="B10" s="10"/>
      <c r="C10" s="10"/>
      <c r="D10" s="11"/>
      <c r="E10" s="10"/>
      <c r="F10" s="12" t="str">
        <f>IFERROR(ROUNDUP(IF(D10="","",E10/VLOOKUP(D10,$J$5:$K$56,2,FALSE)*C10),1),"")</f>
        <v/>
      </c>
      <c r="G10" s="32" t="str">
        <f>IFERROR(IF(SUM(C10/VLOOKUP(B10,O$21:$P$22,2,FALSE)-F10/VLOOKUP(B10,$O$21:$P$22,2,FALSE))&lt;=0,"0",SUM(C10/VLOOKUP(B10,O$21:$P$22,2,FALSE)-F10/VLOOKUP(B10,$O$21:$P$22,2,FALSE))),"")</f>
        <v/>
      </c>
      <c r="H10" s="33" t="str">
        <f>IF(B10="","",G10*VLOOKUP(B10,O$18:$P$19,2,FALSE))</f>
        <v/>
      </c>
      <c r="I10" s="5"/>
      <c r="J10" s="15">
        <v>43983</v>
      </c>
      <c r="K10" s="16">
        <v>22</v>
      </c>
      <c r="L10" s="13"/>
      <c r="M10" s="5"/>
      <c r="N10" s="5"/>
      <c r="O10" s="17"/>
      <c r="P10" s="17">
        <v>0.6</v>
      </c>
      <c r="Q10" s="6"/>
      <c r="R10" s="2"/>
      <c r="S10" s="1"/>
      <c r="T10" s="2"/>
    </row>
    <row r="11" spans="1:20" x14ac:dyDescent="0.25">
      <c r="A11" s="9"/>
      <c r="B11" s="10"/>
      <c r="C11" s="10"/>
      <c r="D11" s="11"/>
      <c r="E11" s="10"/>
      <c r="F11" s="12" t="str">
        <f>IFERROR(ROUNDUP(IF(D11="","",E11/VLOOKUP(D11,$J$5:$K$56,2,FALSE)*C11),1),"")</f>
        <v/>
      </c>
      <c r="G11" s="32" t="str">
        <f>IFERROR(IF(SUM(C11/VLOOKUP(B11,O$21:$P$22,2,FALSE)-F11/VLOOKUP(B11,$O$21:$P$22,2,FALSE))&lt;=0,"0",SUM(C11/VLOOKUP(B11,O$21:$P$22,2,FALSE)-F11/VLOOKUP(B11,$O$21:$P$22,2,FALSE))),"")</f>
        <v/>
      </c>
      <c r="H11" s="33" t="str">
        <f>IF(B11="","",G11*VLOOKUP(B11,O$18:$P$19,2,FALSE))</f>
        <v/>
      </c>
      <c r="I11" s="5"/>
      <c r="J11" s="15">
        <v>44013</v>
      </c>
      <c r="K11" s="16">
        <v>22</v>
      </c>
      <c r="L11" s="13"/>
      <c r="M11" s="5"/>
      <c r="N11" s="5"/>
      <c r="O11" s="17"/>
      <c r="P11" s="17">
        <v>0.7</v>
      </c>
      <c r="Q11" s="6"/>
      <c r="R11" s="2"/>
      <c r="S11" s="1"/>
      <c r="T11" s="2"/>
    </row>
    <row r="12" spans="1:20" x14ac:dyDescent="0.25">
      <c r="A12" s="9"/>
      <c r="B12" s="10"/>
      <c r="C12" s="10"/>
      <c r="D12" s="11"/>
      <c r="E12" s="10"/>
      <c r="F12" s="12" t="str">
        <f>IFERROR(ROUNDUP(IF(D12="","",E12/VLOOKUP(D12,$J$5:$K$56,2,FALSE)*C12),1),"")</f>
        <v/>
      </c>
      <c r="G12" s="32" t="str">
        <f>IFERROR(IF(SUM(C12/VLOOKUP(B12,O$21:$P$22,2,FALSE)-F12/VLOOKUP(B12,$O$21:$P$22,2,FALSE))&lt;=0,"0",SUM(C12/VLOOKUP(B12,O$21:$P$22,2,FALSE)-F12/VLOOKUP(B12,$O$21:$P$22,2,FALSE))),"")</f>
        <v/>
      </c>
      <c r="H12" s="33" t="str">
        <f>IF(B12="","",G12*VLOOKUP(B12,O$18:$P$19,2,FALSE))</f>
        <v/>
      </c>
      <c r="I12" s="5"/>
      <c r="J12" s="15">
        <v>44044</v>
      </c>
      <c r="K12" s="16">
        <v>21</v>
      </c>
      <c r="L12" s="13"/>
      <c r="M12" s="5"/>
      <c r="N12" s="5"/>
      <c r="O12" s="17"/>
      <c r="P12" s="17">
        <v>0.8</v>
      </c>
      <c r="Q12" s="6"/>
      <c r="R12" s="2"/>
      <c r="S12" s="1"/>
      <c r="T12" s="2"/>
    </row>
    <row r="13" spans="1:20" x14ac:dyDescent="0.25">
      <c r="A13" s="9"/>
      <c r="B13" s="10"/>
      <c r="C13" s="10"/>
      <c r="D13" s="11"/>
      <c r="E13" s="10"/>
      <c r="F13" s="12" t="str">
        <f>IFERROR(ROUNDUP(IF(D13="","",E13/VLOOKUP(D13,$J$5:$K$56,2,FALSE)*C13),1),"")</f>
        <v/>
      </c>
      <c r="G13" s="32" t="str">
        <f>IFERROR(IF(SUM(C13/VLOOKUP(B13,O$21:$P$22,2,FALSE)-F13/VLOOKUP(B13,$O$21:$P$22,2,FALSE))&lt;=0,"0",SUM(C13/VLOOKUP(B13,O$21:$P$22,2,FALSE)-F13/VLOOKUP(B13,$O$21:$P$22,2,FALSE))),"")</f>
        <v/>
      </c>
      <c r="H13" s="33" t="str">
        <f>IF(B13="","",G13*VLOOKUP(B13,O$18:$P$19,2,FALSE))</f>
        <v/>
      </c>
      <c r="I13" s="5"/>
      <c r="J13" s="15">
        <v>44075</v>
      </c>
      <c r="K13" s="16">
        <v>21</v>
      </c>
      <c r="L13" s="13"/>
      <c r="M13" s="5"/>
      <c r="N13" s="5"/>
      <c r="O13" s="17"/>
      <c r="P13" s="17">
        <v>0.9</v>
      </c>
      <c r="Q13" s="6"/>
      <c r="R13" s="2"/>
      <c r="S13" s="1"/>
      <c r="T13" s="2"/>
    </row>
    <row r="14" spans="1:20" x14ac:dyDescent="0.25">
      <c r="A14" s="9"/>
      <c r="B14" s="10"/>
      <c r="C14" s="10"/>
      <c r="D14" s="11"/>
      <c r="E14" s="10"/>
      <c r="F14" s="12" t="str">
        <f>IFERROR(ROUNDUP(IF(D14="","",E14/VLOOKUP(D14,$J$5:$K$56,2,FALSE)*C14),1),"")</f>
        <v/>
      </c>
      <c r="G14" s="32" t="str">
        <f>IFERROR(IF(SUM(C14/VLOOKUP(B14,O$21:$P$22,2,FALSE)-F14/VLOOKUP(B14,$O$21:$P$22,2,FALSE))&lt;=0,"0",SUM(C14/VLOOKUP(B14,O$21:$P$22,2,FALSE)-F14/VLOOKUP(B14,$O$21:$P$22,2,FALSE))),"")</f>
        <v/>
      </c>
      <c r="H14" s="33" t="str">
        <f>IF(B14="","",G14*VLOOKUP(B14,O$18:$P$19,2,FALSE))</f>
        <v/>
      </c>
      <c r="I14" s="5"/>
      <c r="J14" s="15">
        <v>44105</v>
      </c>
      <c r="K14" s="16">
        <v>21</v>
      </c>
      <c r="L14" s="13"/>
      <c r="M14" s="5"/>
      <c r="N14" s="5"/>
      <c r="O14" s="17"/>
      <c r="P14" s="17">
        <v>1</v>
      </c>
      <c r="Q14" s="6"/>
      <c r="R14" s="2"/>
      <c r="S14" s="1"/>
      <c r="T14" s="2"/>
    </row>
    <row r="15" spans="1:20" x14ac:dyDescent="0.25">
      <c r="A15" s="9"/>
      <c r="B15" s="10"/>
      <c r="C15" s="10"/>
      <c r="D15" s="11"/>
      <c r="E15" s="10"/>
      <c r="F15" s="12" t="str">
        <f>IFERROR(ROUNDUP(IF(D15="","",E15/VLOOKUP(D15,$J$5:$K$56,2,FALSE)*C15),1),"")</f>
        <v/>
      </c>
      <c r="G15" s="32" t="str">
        <f>IFERROR(IF(SUM(C15/VLOOKUP(B15,O$21:$P$22,2,FALSE)-F15/VLOOKUP(B15,$O$21:$P$22,2,FALSE))&lt;=0,"0",SUM(C15/VLOOKUP(B15,O$21:$P$22,2,FALSE)-F15/VLOOKUP(B15,$O$21:$P$22,2,FALSE))),"")</f>
        <v/>
      </c>
      <c r="H15" s="33" t="str">
        <f>IF(B15="","",G15*VLOOKUP(B15,O$18:$P$19,2,FALSE))</f>
        <v/>
      </c>
      <c r="I15" s="5"/>
      <c r="J15" s="15">
        <v>44136</v>
      </c>
      <c r="K15" s="16">
        <v>20</v>
      </c>
      <c r="L15" s="13"/>
      <c r="M15" s="5"/>
      <c r="N15" s="5"/>
      <c r="O15" s="17"/>
      <c r="P15" s="17">
        <v>1.1000000000000001</v>
      </c>
      <c r="Q15" s="6"/>
      <c r="R15" s="2"/>
      <c r="S15" s="1"/>
      <c r="T15" s="2"/>
    </row>
    <row r="16" spans="1:20" x14ac:dyDescent="0.25">
      <c r="A16" s="9"/>
      <c r="B16" s="10"/>
      <c r="C16" s="10"/>
      <c r="D16" s="11"/>
      <c r="E16" s="10"/>
      <c r="F16" s="12" t="str">
        <f>IFERROR(ROUNDUP(IF(D16="","",E16/VLOOKUP(D16,$J$5:$K$56,2,FALSE)*C16),1),"")</f>
        <v/>
      </c>
      <c r="G16" s="32" t="str">
        <f>IFERROR(IF(SUM(C16/VLOOKUP(B16,O$21:$P$22,2,FALSE)-F16/VLOOKUP(B16,$O$21:$P$22,2,FALSE))&lt;=0,"0",SUM(C16/VLOOKUP(B16,O$21:$P$22,2,FALSE)-F16/VLOOKUP(B16,$O$21:$P$22,2,FALSE))),"")</f>
        <v/>
      </c>
      <c r="H16" s="33" t="str">
        <f>IF(B16="","",G16*VLOOKUP(B16,O$18:$P$19,2,FALSE))</f>
        <v/>
      </c>
      <c r="I16" s="5"/>
      <c r="J16" s="15">
        <v>44166</v>
      </c>
      <c r="K16" s="16">
        <v>21</v>
      </c>
      <c r="L16" s="13"/>
      <c r="M16" s="5"/>
      <c r="N16" s="5"/>
      <c r="O16" s="17"/>
      <c r="P16" s="17">
        <v>1.2</v>
      </c>
      <c r="Q16" s="6"/>
      <c r="R16" s="2"/>
      <c r="S16" s="1"/>
      <c r="T16" s="2"/>
    </row>
    <row r="17" spans="1:20" x14ac:dyDescent="0.25">
      <c r="A17" s="9"/>
      <c r="B17" s="10"/>
      <c r="C17" s="10"/>
      <c r="D17" s="11"/>
      <c r="E17" s="10"/>
      <c r="F17" s="12" t="str">
        <f>IFERROR(ROUNDUP(IF(D17="","",E17/VLOOKUP(D17,$J$5:$K$56,2,FALSE)*C17),1),"")</f>
        <v/>
      </c>
      <c r="G17" s="32" t="str">
        <f>IFERROR(IF(SUM(C17/VLOOKUP(B17,O$21:$P$22,2,FALSE)-F17/VLOOKUP(B17,$O$21:$P$22,2,FALSE))&lt;=0,"0",SUM(C17/VLOOKUP(B17,O$21:$P$22,2,FALSE)-F17/VLOOKUP(B17,$O$21:$P$22,2,FALSE))),"")</f>
        <v/>
      </c>
      <c r="H17" s="33" t="str">
        <f>IF(B17="","",G17*VLOOKUP(B17,O$18:$P$19,2,FALSE))</f>
        <v/>
      </c>
      <c r="I17" s="5"/>
      <c r="J17" s="15">
        <v>44197</v>
      </c>
      <c r="K17" s="16">
        <v>20</v>
      </c>
      <c r="L17" s="13"/>
      <c r="M17" s="5"/>
      <c r="N17" s="5"/>
      <c r="O17" s="5"/>
      <c r="P17" s="5"/>
      <c r="Q17" s="6"/>
      <c r="R17" s="2"/>
      <c r="S17" s="1"/>
      <c r="T17" s="2"/>
    </row>
    <row r="18" spans="1:20" x14ac:dyDescent="0.25">
      <c r="A18" s="9"/>
      <c r="B18" s="10"/>
      <c r="C18" s="10"/>
      <c r="D18" s="11"/>
      <c r="E18" s="10"/>
      <c r="F18" s="12" t="str">
        <f>IFERROR(ROUNDUP(IF(D18="","",E18/VLOOKUP(D18,$J$5:$K$56,2,FALSE)*C18),1),"")</f>
        <v/>
      </c>
      <c r="G18" s="32" t="str">
        <f>IFERROR(IF(SUM(C18/VLOOKUP(B18,O$21:$P$22,2,FALSE)-F18/VLOOKUP(B18,$O$21:$P$22,2,FALSE))&lt;=0,"0",SUM(C18/VLOOKUP(B18,O$21:$P$22,2,FALSE)-F18/VLOOKUP(B18,$O$21:$P$22,2,FALSE))),"")</f>
        <v/>
      </c>
      <c r="H18" s="33" t="str">
        <f>IF(B18="","",G18*VLOOKUP(B18,O$18:$P$19,2,FALSE))</f>
        <v/>
      </c>
      <c r="I18" s="5"/>
      <c r="J18" s="15">
        <v>44228</v>
      </c>
      <c r="K18" s="16">
        <v>20</v>
      </c>
      <c r="L18" s="13"/>
      <c r="M18" s="5"/>
      <c r="N18" s="5"/>
      <c r="O18" s="18" t="s">
        <v>10</v>
      </c>
      <c r="P18" s="16">
        <v>26235</v>
      </c>
      <c r="Q18" s="6"/>
      <c r="R18" s="2"/>
      <c r="S18" s="1"/>
      <c r="T18" s="2"/>
    </row>
    <row r="19" spans="1:20" x14ac:dyDescent="0.25">
      <c r="A19" s="9"/>
      <c r="B19" s="10"/>
      <c r="C19" s="10"/>
      <c r="D19" s="11"/>
      <c r="E19" s="10"/>
      <c r="F19" s="12" t="str">
        <f>IFERROR(ROUNDUP(IF(D19="","",E19/VLOOKUP(D19,$J$5:$K$56,2,FALSE)*C19),1),"")</f>
        <v/>
      </c>
      <c r="G19" s="32" t="str">
        <f>IFERROR(IF(SUM(C19/VLOOKUP(B19,O$21:$P$22,2,FALSE)-F19/VLOOKUP(B19,$O$21:$P$22,2,FALSE))&lt;=0,"0",SUM(C19/VLOOKUP(B19,O$21:$P$22,2,FALSE)-F19/VLOOKUP(B19,$O$21:$P$22,2,FALSE))),"")</f>
        <v/>
      </c>
      <c r="H19" s="33" t="str">
        <f>IF(B19="","",G19*VLOOKUP(B19,O$18:$P$19,2,FALSE))</f>
        <v/>
      </c>
      <c r="I19" s="5"/>
      <c r="J19" s="15">
        <v>44256</v>
      </c>
      <c r="K19" s="16">
        <v>23</v>
      </c>
      <c r="L19" s="13"/>
      <c r="M19" s="5"/>
      <c r="N19" s="5"/>
      <c r="O19" s="18" t="s">
        <v>11</v>
      </c>
      <c r="P19" s="19">
        <v>6402</v>
      </c>
      <c r="Q19" s="6"/>
      <c r="R19" s="2"/>
      <c r="S19" s="1"/>
      <c r="T19" s="2"/>
    </row>
    <row r="20" spans="1:20" x14ac:dyDescent="0.25">
      <c r="A20" s="9"/>
      <c r="B20" s="10"/>
      <c r="C20" s="10"/>
      <c r="D20" s="11"/>
      <c r="E20" s="10"/>
      <c r="F20" s="12" t="str">
        <f>IFERROR(ROUNDUP(IF(D20="","",E20/VLOOKUP(D20,$J$5:$K$56,2,FALSE)*C20),1),"")</f>
        <v/>
      </c>
      <c r="G20" s="32" t="str">
        <f>IFERROR(IF(SUM(C20/VLOOKUP(B20,O$21:$P$22,2,FALSE)-F20/VLOOKUP(B20,$O$21:$P$22,2,FALSE))&lt;=0,"0",SUM(C20/VLOOKUP(B20,O$21:$P$22,2,FALSE)-F20/VLOOKUP(B20,$O$21:$P$22,2,FALSE))),"")</f>
        <v/>
      </c>
      <c r="H20" s="33" t="str">
        <f>IF(B20="","",G20*VLOOKUP(B20,O$18:$P$19,2,FALSE))</f>
        <v/>
      </c>
      <c r="I20" s="5"/>
      <c r="J20" s="15">
        <v>44287</v>
      </c>
      <c r="K20" s="16">
        <v>20</v>
      </c>
      <c r="L20" s="13"/>
      <c r="M20" s="5"/>
      <c r="N20" s="5"/>
      <c r="O20" s="5"/>
      <c r="P20" s="5"/>
      <c r="Q20" s="6"/>
      <c r="R20" s="2"/>
      <c r="S20" s="1"/>
      <c r="T20" s="2"/>
    </row>
    <row r="21" spans="1:20" x14ac:dyDescent="0.25">
      <c r="A21" s="9"/>
      <c r="B21" s="10"/>
      <c r="C21" s="10"/>
      <c r="D21" s="11"/>
      <c r="E21" s="10"/>
      <c r="F21" s="12" t="str">
        <f>IFERROR(ROUNDUP(IF(D21="","",E21/VLOOKUP(D21,$J$5:$K$56,2,FALSE)*C21),1),"")</f>
        <v/>
      </c>
      <c r="G21" s="32" t="str">
        <f>IFERROR(IF(SUM(C21/VLOOKUP(B21,O$21:$P$22,2,FALSE)-F21/VLOOKUP(B21,$O$21:$P$22,2,FALSE))&lt;=0,"0",SUM(C21/VLOOKUP(B21,O$21:$P$22,2,FALSE)-F21/VLOOKUP(B21,$O$21:$P$22,2,FALSE))),"")</f>
        <v/>
      </c>
      <c r="H21" s="33" t="str">
        <f>IF(B21="","",G21*VLOOKUP(B21,O$18:$P$19,2,FALSE))</f>
        <v/>
      </c>
      <c r="I21" s="5"/>
      <c r="J21" s="15">
        <v>44317</v>
      </c>
      <c r="K21" s="16">
        <v>21</v>
      </c>
      <c r="L21" s="13"/>
      <c r="M21" s="5"/>
      <c r="N21" s="5"/>
      <c r="O21" s="18" t="s">
        <v>10</v>
      </c>
      <c r="P21" s="17">
        <v>0.5</v>
      </c>
      <c r="Q21" s="6"/>
      <c r="R21" s="2"/>
      <c r="S21" s="1"/>
      <c r="T21" s="2"/>
    </row>
    <row r="22" spans="1:20" x14ac:dyDescent="0.25">
      <c r="A22" s="9"/>
      <c r="B22" s="10"/>
      <c r="C22" s="10"/>
      <c r="D22" s="11"/>
      <c r="E22" s="10"/>
      <c r="F22" s="12" t="str">
        <f>IFERROR(ROUNDUP(IF(D22="","",E22/VLOOKUP(D22,$J$5:$K$56,2,FALSE)*C22),1),"")</f>
        <v/>
      </c>
      <c r="G22" s="32" t="str">
        <f>IFERROR(IF(SUM(C22/VLOOKUP(B22,O$21:$P$22,2,FALSE)-F22/VLOOKUP(B22,$O$21:$P$22,2,FALSE))&lt;=0,"0",SUM(C22/VLOOKUP(B22,O$21:$P$22,2,FALSE)-F22/VLOOKUP(B22,$O$21:$P$22,2,FALSE))),"")</f>
        <v/>
      </c>
      <c r="H22" s="33" t="str">
        <f>IF(B22="","",G22*VLOOKUP(B22,O$18:$P$19,2,FALSE))</f>
        <v/>
      </c>
      <c r="I22" s="5"/>
      <c r="J22" s="15">
        <v>44348</v>
      </c>
      <c r="K22" s="16">
        <v>22</v>
      </c>
      <c r="L22" s="13"/>
      <c r="M22" s="5"/>
      <c r="N22" s="5"/>
      <c r="O22" s="18" t="s">
        <v>11</v>
      </c>
      <c r="P22" s="20">
        <v>0.1</v>
      </c>
      <c r="Q22" s="6"/>
      <c r="R22" s="2"/>
      <c r="S22" s="1"/>
      <c r="T22" s="2"/>
    </row>
    <row r="23" spans="1:20" x14ac:dyDescent="0.25">
      <c r="A23" s="9"/>
      <c r="B23" s="10"/>
      <c r="C23" s="10"/>
      <c r="D23" s="11"/>
      <c r="E23" s="10"/>
      <c r="F23" s="12" t="str">
        <f>IFERROR(ROUNDUP(IF(D23="","",E23/VLOOKUP(D23,$J$5:$K$56,2,FALSE)*C23),1),"")</f>
        <v/>
      </c>
      <c r="G23" s="32" t="str">
        <f>IFERROR(IF(SUM(C23/VLOOKUP(B23,O$21:$P$22,2,FALSE)-F23/VLOOKUP(B23,$O$21:$P$22,2,FALSE))&lt;=0,"0",SUM(C23/VLOOKUP(B23,O$21:$P$22,2,FALSE)-F23/VLOOKUP(B23,$O$21:$P$22,2,FALSE))),"")</f>
        <v/>
      </c>
      <c r="H23" s="33" t="str">
        <f>IF(B23="","",G23*VLOOKUP(B23,O$18:$P$19,2,FALSE))</f>
        <v/>
      </c>
      <c r="I23" s="5"/>
      <c r="J23" s="15">
        <v>44378</v>
      </c>
      <c r="K23" s="16">
        <v>20</v>
      </c>
      <c r="L23" s="13"/>
      <c r="M23" s="5"/>
      <c r="N23" s="5"/>
      <c r="O23" s="5"/>
      <c r="P23" s="5"/>
      <c r="Q23" s="6"/>
      <c r="R23" s="2"/>
      <c r="S23" s="1"/>
      <c r="T23" s="2"/>
    </row>
    <row r="24" spans="1:20" x14ac:dyDescent="0.25">
      <c r="A24" s="21"/>
      <c r="B24" s="21"/>
      <c r="C24" s="21"/>
      <c r="D24" s="21"/>
      <c r="E24" s="21"/>
      <c r="F24" s="21"/>
      <c r="G24" s="21"/>
      <c r="H24" s="21"/>
      <c r="I24" s="5"/>
      <c r="J24" s="15">
        <v>44440</v>
      </c>
      <c r="K24" s="16">
        <v>21</v>
      </c>
      <c r="L24" s="13"/>
      <c r="M24" s="5"/>
      <c r="N24" s="5"/>
      <c r="O24" s="5"/>
      <c r="P24" s="5"/>
      <c r="Q24" s="6"/>
      <c r="R24" s="2"/>
      <c r="S24" s="1"/>
      <c r="T24" s="2"/>
    </row>
    <row r="25" spans="1:20" x14ac:dyDescent="0.25">
      <c r="A25" s="21"/>
      <c r="B25" s="21"/>
      <c r="C25" s="21"/>
      <c r="D25" s="21"/>
      <c r="E25" s="21"/>
      <c r="F25" s="21"/>
      <c r="G25" s="21"/>
      <c r="H25" s="21"/>
      <c r="I25" s="5"/>
      <c r="J25" s="15">
        <v>44470</v>
      </c>
      <c r="K25" s="16">
        <v>20</v>
      </c>
      <c r="L25" s="13"/>
      <c r="M25" s="5"/>
      <c r="N25" s="5"/>
      <c r="O25" s="5"/>
      <c r="P25" s="5"/>
      <c r="Q25" s="6"/>
      <c r="R25" s="2"/>
      <c r="S25" s="1"/>
      <c r="T25" s="2"/>
    </row>
    <row r="26" spans="1:20" x14ac:dyDescent="0.25">
      <c r="A26" s="21"/>
      <c r="B26" s="21"/>
      <c r="C26" s="21"/>
      <c r="D26" s="21"/>
      <c r="E26" s="21"/>
      <c r="F26" s="21"/>
      <c r="G26" s="21"/>
      <c r="H26" s="21"/>
      <c r="I26" s="5"/>
      <c r="J26" s="15">
        <v>44501</v>
      </c>
      <c r="K26" s="16">
        <v>21</v>
      </c>
      <c r="L26" s="13"/>
      <c r="M26" s="5"/>
      <c r="N26" s="5"/>
      <c r="O26" s="5"/>
      <c r="P26" s="5"/>
      <c r="Q26" s="6"/>
      <c r="R26" s="2"/>
      <c r="S26" s="1"/>
      <c r="T26" s="2"/>
    </row>
    <row r="27" spans="1:20" x14ac:dyDescent="0.25">
      <c r="A27" s="21"/>
      <c r="B27" s="21"/>
      <c r="C27" s="21"/>
      <c r="D27" s="21"/>
      <c r="E27" s="21"/>
      <c r="F27" s="21"/>
      <c r="G27" s="21"/>
      <c r="H27" s="21"/>
      <c r="I27" s="5"/>
      <c r="J27" s="15">
        <v>44531</v>
      </c>
      <c r="K27" s="16">
        <v>22</v>
      </c>
      <c r="L27" s="13"/>
      <c r="M27" s="6"/>
      <c r="N27" s="6"/>
      <c r="O27" s="6"/>
      <c r="P27" s="6"/>
      <c r="Q27" s="6"/>
      <c r="R27" s="2"/>
      <c r="S27" s="1"/>
      <c r="T27" s="2"/>
    </row>
    <row r="28" spans="1:20" x14ac:dyDescent="0.25">
      <c r="A28" s="21"/>
      <c r="B28" s="21"/>
      <c r="C28" s="21"/>
      <c r="D28" s="21"/>
      <c r="E28" s="21"/>
      <c r="F28" s="21"/>
      <c r="G28" s="21"/>
      <c r="H28" s="21"/>
      <c r="I28" s="5"/>
      <c r="J28" s="15">
        <v>44562</v>
      </c>
      <c r="K28" s="16">
        <v>21</v>
      </c>
      <c r="L28" s="13"/>
      <c r="M28" s="6"/>
      <c r="N28" s="6"/>
      <c r="O28" s="6"/>
      <c r="P28" s="6"/>
      <c r="Q28" s="6"/>
      <c r="R28" s="2"/>
      <c r="S28" s="1"/>
      <c r="T28" s="2"/>
    </row>
    <row r="29" spans="1:20" x14ac:dyDescent="0.25">
      <c r="A29" s="21"/>
      <c r="B29" s="21"/>
      <c r="C29" s="21"/>
      <c r="D29" s="21"/>
      <c r="E29" s="21"/>
      <c r="F29" s="21"/>
      <c r="G29" s="21"/>
      <c r="H29" s="21"/>
      <c r="I29" s="5"/>
      <c r="J29" s="15">
        <v>44593</v>
      </c>
      <c r="K29" s="5">
        <v>20</v>
      </c>
      <c r="L29" s="13"/>
      <c r="M29" s="6"/>
      <c r="N29" s="6"/>
      <c r="O29" s="6"/>
      <c r="P29" s="6"/>
      <c r="Q29" s="6"/>
      <c r="R29" s="2"/>
      <c r="S29" s="1"/>
      <c r="T29" s="2"/>
    </row>
    <row r="30" spans="1:20" x14ac:dyDescent="0.25">
      <c r="A30" s="21"/>
      <c r="B30" s="21"/>
      <c r="C30" s="21"/>
      <c r="D30" s="21"/>
      <c r="E30" s="21"/>
      <c r="F30" s="21"/>
      <c r="G30" s="21"/>
      <c r="H30" s="21"/>
      <c r="I30" s="5"/>
      <c r="J30" s="15">
        <v>44621</v>
      </c>
      <c r="K30" s="5">
        <v>23</v>
      </c>
      <c r="L30" s="13"/>
      <c r="M30" s="6"/>
      <c r="N30" s="6"/>
      <c r="O30" s="6"/>
      <c r="P30" s="6"/>
      <c r="Q30" s="6"/>
      <c r="R30" s="2"/>
      <c r="S30" s="1"/>
      <c r="T30" s="2"/>
    </row>
    <row r="31" spans="1:20" x14ac:dyDescent="0.25">
      <c r="A31" s="21"/>
      <c r="B31" s="21"/>
      <c r="C31" s="21"/>
      <c r="D31" s="21"/>
      <c r="E31" s="21"/>
      <c r="F31" s="21"/>
      <c r="G31" s="21"/>
      <c r="H31" s="21"/>
      <c r="I31" s="5"/>
      <c r="J31" s="15">
        <v>44652</v>
      </c>
      <c r="K31" s="5">
        <v>19</v>
      </c>
      <c r="L31" s="13"/>
      <c r="M31" s="6"/>
      <c r="N31" s="6"/>
      <c r="O31" s="6"/>
      <c r="P31" s="6"/>
      <c r="Q31" s="6"/>
      <c r="R31" s="2"/>
      <c r="S31" s="1"/>
      <c r="T31" s="2"/>
    </row>
    <row r="32" spans="1:20" x14ac:dyDescent="0.25">
      <c r="A32" s="21"/>
      <c r="B32" s="21"/>
      <c r="C32" s="21"/>
      <c r="D32" s="21"/>
      <c r="E32" s="21"/>
      <c r="F32" s="21"/>
      <c r="G32" s="21"/>
      <c r="H32" s="21"/>
      <c r="I32" s="5"/>
      <c r="J32" s="15">
        <v>44682</v>
      </c>
      <c r="K32" s="5">
        <v>22</v>
      </c>
      <c r="L32" s="13"/>
      <c r="M32" s="6"/>
      <c r="N32" s="6"/>
      <c r="O32" s="6"/>
      <c r="P32" s="6"/>
      <c r="Q32" s="6"/>
      <c r="R32" s="2"/>
      <c r="S32" s="1"/>
      <c r="T32" s="2"/>
    </row>
    <row r="33" spans="1:20" x14ac:dyDescent="0.25">
      <c r="A33" s="21"/>
      <c r="B33" s="21"/>
      <c r="C33" s="21"/>
      <c r="D33" s="21"/>
      <c r="E33" s="21"/>
      <c r="F33" s="21"/>
      <c r="G33" s="21"/>
      <c r="H33" s="21"/>
      <c r="I33" s="5"/>
      <c r="J33" s="15">
        <v>44713</v>
      </c>
      <c r="K33" s="5">
        <v>22</v>
      </c>
      <c r="L33" s="13"/>
      <c r="M33" s="6"/>
      <c r="N33" s="6"/>
      <c r="O33" s="6"/>
      <c r="P33" s="6"/>
      <c r="Q33" s="6"/>
      <c r="R33" s="2"/>
      <c r="S33" s="1"/>
      <c r="T33" s="2"/>
    </row>
    <row r="34" spans="1:20" x14ac:dyDescent="0.25">
      <c r="A34" s="21"/>
      <c r="B34" s="21"/>
      <c r="C34" s="21"/>
      <c r="D34" s="21"/>
      <c r="E34" s="21"/>
      <c r="F34" s="21"/>
      <c r="G34" s="21"/>
      <c r="H34" s="21"/>
      <c r="I34" s="5"/>
      <c r="J34" s="15">
        <v>44743</v>
      </c>
      <c r="K34" s="5">
        <v>19</v>
      </c>
      <c r="L34" s="13"/>
      <c r="M34" s="6"/>
      <c r="N34" s="6"/>
      <c r="O34" s="6"/>
      <c r="P34" s="6"/>
      <c r="Q34" s="6"/>
      <c r="R34" s="2"/>
      <c r="S34" s="1"/>
      <c r="T34" s="2"/>
    </row>
    <row r="35" spans="1:20" x14ac:dyDescent="0.25">
      <c r="A35" s="21"/>
      <c r="B35" s="21"/>
      <c r="C35" s="21"/>
      <c r="D35" s="21"/>
      <c r="E35" s="21"/>
      <c r="F35" s="21"/>
      <c r="G35" s="21"/>
      <c r="H35" s="21"/>
      <c r="I35" s="5"/>
      <c r="J35" s="15">
        <v>44774</v>
      </c>
      <c r="K35" s="5">
        <v>23</v>
      </c>
      <c r="L35" s="13"/>
      <c r="M35" s="6"/>
      <c r="N35" s="6"/>
      <c r="O35" s="6"/>
      <c r="P35" s="6"/>
      <c r="Q35" s="6"/>
      <c r="R35" s="2"/>
      <c r="S35" s="1"/>
      <c r="T35" s="2"/>
    </row>
    <row r="36" spans="1:20" x14ac:dyDescent="0.25">
      <c r="A36" s="21"/>
      <c r="B36" s="21"/>
      <c r="C36" s="21"/>
      <c r="D36" s="21"/>
      <c r="E36" s="21"/>
      <c r="F36" s="21"/>
      <c r="G36" s="21"/>
      <c r="H36" s="21"/>
      <c r="I36" s="5"/>
      <c r="J36" s="15">
        <v>44805</v>
      </c>
      <c r="K36" s="5">
        <v>21</v>
      </c>
      <c r="L36" s="13"/>
      <c r="M36" s="6"/>
      <c r="N36" s="6"/>
      <c r="O36" s="6"/>
      <c r="P36" s="6"/>
      <c r="Q36" s="6"/>
      <c r="R36" s="2"/>
      <c r="S36" s="1"/>
      <c r="T36" s="2"/>
    </row>
    <row r="37" spans="1:20" x14ac:dyDescent="0.25">
      <c r="A37" s="21"/>
      <c r="B37" s="21"/>
      <c r="C37" s="21"/>
      <c r="D37" s="21"/>
      <c r="E37" s="21"/>
      <c r="F37" s="21"/>
      <c r="G37" s="21"/>
      <c r="H37" s="21"/>
      <c r="I37" s="5"/>
      <c r="J37" s="15">
        <v>44835</v>
      </c>
      <c r="K37" s="5">
        <v>20</v>
      </c>
      <c r="L37" s="13"/>
      <c r="M37" s="6"/>
      <c r="N37" s="6"/>
      <c r="O37" s="6"/>
      <c r="P37" s="6"/>
      <c r="Q37" s="6"/>
      <c r="R37" s="2"/>
      <c r="S37" s="1"/>
      <c r="T37" s="2"/>
    </row>
    <row r="38" spans="1:20" x14ac:dyDescent="0.25">
      <c r="A38" s="21"/>
      <c r="B38" s="21"/>
      <c r="C38" s="21"/>
      <c r="D38" s="21"/>
      <c r="E38" s="21"/>
      <c r="F38" s="21"/>
      <c r="G38" s="21"/>
      <c r="H38" s="21"/>
      <c r="I38" s="5"/>
      <c r="J38" s="15">
        <v>44866</v>
      </c>
      <c r="K38" s="5">
        <v>21</v>
      </c>
      <c r="L38" s="13"/>
      <c r="M38" s="6"/>
      <c r="N38" s="6"/>
      <c r="O38" s="6"/>
      <c r="P38" s="6"/>
      <c r="Q38" s="6"/>
      <c r="R38" s="2"/>
      <c r="S38" s="1"/>
      <c r="T38" s="2"/>
    </row>
    <row r="39" spans="1:20" x14ac:dyDescent="0.25">
      <c r="A39" s="21"/>
      <c r="B39" s="21"/>
      <c r="C39" s="21"/>
      <c r="D39" s="21"/>
      <c r="E39" s="21"/>
      <c r="F39" s="21"/>
      <c r="G39" s="21"/>
      <c r="H39" s="21"/>
      <c r="I39" s="5"/>
      <c r="J39" s="15">
        <v>44896</v>
      </c>
      <c r="K39" s="5">
        <v>21</v>
      </c>
      <c r="L39" s="13"/>
      <c r="M39" s="6"/>
      <c r="N39" s="6"/>
      <c r="O39" s="6"/>
      <c r="P39" s="6"/>
      <c r="Q39" s="6"/>
      <c r="R39" s="2"/>
      <c r="S39" s="1"/>
      <c r="T39" s="2"/>
    </row>
    <row r="40" spans="1:20" x14ac:dyDescent="0.25">
      <c r="A40" s="21"/>
      <c r="B40" s="21"/>
      <c r="C40" s="21"/>
      <c r="D40" s="21"/>
      <c r="E40" s="21"/>
      <c r="F40" s="21"/>
      <c r="G40" s="21"/>
      <c r="H40" s="21"/>
      <c r="I40" s="5"/>
      <c r="J40" s="15">
        <v>44927</v>
      </c>
      <c r="K40" s="5">
        <v>22</v>
      </c>
      <c r="L40" s="13"/>
      <c r="M40" s="6"/>
      <c r="N40" s="6"/>
      <c r="O40" s="6"/>
      <c r="P40" s="6"/>
      <c r="Q40" s="6"/>
      <c r="R40" s="2"/>
      <c r="S40" s="1"/>
      <c r="T40" s="2"/>
    </row>
    <row r="41" spans="1:20" x14ac:dyDescent="0.25">
      <c r="A41" s="21"/>
      <c r="B41" s="21"/>
      <c r="C41" s="21"/>
      <c r="D41" s="21"/>
      <c r="E41" s="21"/>
      <c r="F41" s="21"/>
      <c r="G41" s="21"/>
      <c r="H41" s="21"/>
      <c r="I41" s="5"/>
      <c r="J41" s="15">
        <v>44958</v>
      </c>
      <c r="K41" s="5">
        <v>20</v>
      </c>
      <c r="L41" s="13"/>
      <c r="M41" s="6"/>
      <c r="N41" s="6"/>
      <c r="O41" s="6"/>
      <c r="P41" s="6"/>
      <c r="Q41" s="6"/>
      <c r="R41" s="2"/>
      <c r="S41" s="1"/>
      <c r="T41" s="2"/>
    </row>
    <row r="42" spans="1:20" x14ac:dyDescent="0.25">
      <c r="A42" s="21"/>
      <c r="B42" s="21"/>
      <c r="C42" s="21"/>
      <c r="D42" s="21"/>
      <c r="E42" s="21"/>
      <c r="F42" s="21"/>
      <c r="G42" s="21"/>
      <c r="H42" s="21"/>
      <c r="I42" s="5"/>
      <c r="J42" s="15">
        <v>44986</v>
      </c>
      <c r="K42" s="5">
        <v>23</v>
      </c>
      <c r="L42" s="13"/>
      <c r="M42" s="6"/>
      <c r="N42" s="6"/>
      <c r="O42" s="6"/>
      <c r="P42" s="6"/>
      <c r="Q42" s="6"/>
      <c r="R42" s="2"/>
      <c r="S42" s="1"/>
      <c r="T42" s="2"/>
    </row>
    <row r="43" spans="1:20" x14ac:dyDescent="0.25">
      <c r="A43" s="21"/>
      <c r="B43" s="21"/>
      <c r="C43" s="21"/>
      <c r="D43" s="21"/>
      <c r="E43" s="21"/>
      <c r="F43" s="21"/>
      <c r="G43" s="21"/>
      <c r="H43" s="21"/>
      <c r="I43" s="5"/>
      <c r="J43" s="15">
        <v>45017</v>
      </c>
      <c r="K43" s="5">
        <v>18</v>
      </c>
      <c r="L43" s="13"/>
      <c r="M43" s="6"/>
      <c r="N43" s="6"/>
      <c r="O43" s="6"/>
      <c r="P43" s="6"/>
      <c r="Q43" s="6"/>
      <c r="R43" s="2"/>
      <c r="S43" s="1"/>
      <c r="T43" s="2"/>
    </row>
    <row r="44" spans="1:20" x14ac:dyDescent="0.25">
      <c r="A44" s="21"/>
      <c r="B44" s="21"/>
      <c r="C44" s="21"/>
      <c r="D44" s="21"/>
      <c r="E44" s="21"/>
      <c r="F44" s="21"/>
      <c r="G44" s="21"/>
      <c r="H44" s="21"/>
      <c r="I44" s="5"/>
      <c r="J44" s="15">
        <v>45047</v>
      </c>
      <c r="K44" s="5">
        <v>21</v>
      </c>
      <c r="L44" s="13"/>
      <c r="M44" s="6"/>
      <c r="N44" s="6"/>
      <c r="O44" s="6"/>
      <c r="P44" s="6"/>
      <c r="Q44" s="6"/>
      <c r="R44" s="2"/>
      <c r="S44" s="1"/>
      <c r="T44" s="2"/>
    </row>
    <row r="45" spans="1:20" x14ac:dyDescent="0.25">
      <c r="A45" s="21"/>
      <c r="B45" s="21"/>
      <c r="C45" s="21"/>
      <c r="D45" s="21"/>
      <c r="E45" s="21"/>
      <c r="F45" s="21"/>
      <c r="G45" s="21"/>
      <c r="H45" s="21"/>
      <c r="I45" s="5"/>
      <c r="J45" s="15">
        <v>45078</v>
      </c>
      <c r="K45" s="5">
        <v>22</v>
      </c>
      <c r="L45" s="13"/>
      <c r="M45" s="6"/>
      <c r="N45" s="6"/>
      <c r="O45" s="6"/>
      <c r="P45" s="6"/>
      <c r="Q45" s="6"/>
      <c r="R45" s="2"/>
      <c r="S45" s="1"/>
      <c r="T45" s="2"/>
    </row>
    <row r="46" spans="1:20" x14ac:dyDescent="0.25">
      <c r="A46" s="21"/>
      <c r="B46" s="21"/>
      <c r="C46" s="21"/>
      <c r="D46" s="21"/>
      <c r="E46" s="21"/>
      <c r="F46" s="21"/>
      <c r="G46" s="21"/>
      <c r="H46" s="21"/>
      <c r="I46" s="5"/>
      <c r="J46" s="15">
        <v>45108</v>
      </c>
      <c r="K46" s="5">
        <v>19</v>
      </c>
      <c r="L46" s="13"/>
      <c r="M46" s="6"/>
      <c r="N46" s="6"/>
      <c r="O46" s="6"/>
      <c r="P46" s="6"/>
      <c r="Q46" s="6"/>
      <c r="R46" s="2"/>
      <c r="S46" s="1"/>
      <c r="T46" s="2"/>
    </row>
    <row r="47" spans="1:20" x14ac:dyDescent="0.25">
      <c r="A47" s="21"/>
      <c r="B47" s="21"/>
      <c r="C47" s="21"/>
      <c r="D47" s="21"/>
      <c r="E47" s="21"/>
      <c r="F47" s="21"/>
      <c r="G47" s="21"/>
      <c r="H47" s="21"/>
      <c r="I47" s="5"/>
      <c r="J47" s="15">
        <v>45139</v>
      </c>
      <c r="K47" s="5">
        <v>23</v>
      </c>
      <c r="L47" s="13"/>
      <c r="M47" s="6"/>
      <c r="N47" s="6"/>
      <c r="O47" s="6"/>
      <c r="P47" s="6"/>
      <c r="Q47" s="6"/>
      <c r="R47" s="2"/>
      <c r="S47" s="1"/>
      <c r="T47" s="2"/>
    </row>
    <row r="48" spans="1:20" x14ac:dyDescent="0.25">
      <c r="A48" s="21"/>
      <c r="B48" s="21"/>
      <c r="C48" s="21"/>
      <c r="D48" s="21"/>
      <c r="E48" s="21"/>
      <c r="F48" s="21"/>
      <c r="G48" s="21"/>
      <c r="H48" s="21"/>
      <c r="I48" s="5"/>
      <c r="J48" s="15">
        <v>45170</v>
      </c>
      <c r="K48" s="5">
        <v>20</v>
      </c>
      <c r="L48" s="13"/>
      <c r="M48" s="6"/>
      <c r="N48" s="6"/>
      <c r="O48" s="6"/>
      <c r="P48" s="6"/>
      <c r="Q48" s="6"/>
      <c r="R48" s="2"/>
      <c r="S48" s="1"/>
      <c r="T48" s="2"/>
    </row>
    <row r="49" spans="1:20" x14ac:dyDescent="0.25">
      <c r="A49" s="21"/>
      <c r="B49" s="21"/>
      <c r="C49" s="21"/>
      <c r="D49" s="21"/>
      <c r="E49" s="21"/>
      <c r="F49" s="21"/>
      <c r="G49" s="21"/>
      <c r="H49" s="21"/>
      <c r="I49" s="5"/>
      <c r="J49" s="15">
        <v>45200</v>
      </c>
      <c r="K49" s="5">
        <v>22</v>
      </c>
      <c r="L49" s="13"/>
      <c r="M49" s="6"/>
      <c r="N49" s="6"/>
      <c r="O49" s="6"/>
      <c r="P49" s="6"/>
      <c r="Q49" s="6"/>
      <c r="R49" s="2"/>
      <c r="S49" s="1"/>
      <c r="T49" s="2"/>
    </row>
    <row r="50" spans="1:20" x14ac:dyDescent="0.25">
      <c r="A50" s="21"/>
      <c r="B50" s="21"/>
      <c r="C50" s="21"/>
      <c r="D50" s="21"/>
      <c r="E50" s="21"/>
      <c r="F50" s="21"/>
      <c r="G50" s="21"/>
      <c r="H50" s="21"/>
      <c r="I50" s="5"/>
      <c r="J50" s="15">
        <v>45231</v>
      </c>
      <c r="K50" s="5">
        <v>21</v>
      </c>
      <c r="L50" s="13"/>
      <c r="M50" s="6"/>
      <c r="N50" s="6"/>
      <c r="O50" s="6"/>
      <c r="P50" s="6"/>
      <c r="Q50" s="6"/>
      <c r="R50" s="2"/>
      <c r="S50" s="1"/>
      <c r="T50" s="2"/>
    </row>
    <row r="51" spans="1:20" x14ac:dyDescent="0.25">
      <c r="A51" s="21"/>
      <c r="B51" s="21"/>
      <c r="C51" s="21"/>
      <c r="D51" s="21"/>
      <c r="E51" s="21"/>
      <c r="F51" s="21"/>
      <c r="G51" s="21"/>
      <c r="H51" s="21"/>
      <c r="I51" s="5"/>
      <c r="J51" s="15">
        <v>45261</v>
      </c>
      <c r="K51" s="5">
        <v>19</v>
      </c>
      <c r="L51" s="5"/>
      <c r="M51" s="6"/>
      <c r="N51" s="6"/>
      <c r="O51" s="6"/>
      <c r="P51" s="6"/>
      <c r="Q51" s="6"/>
      <c r="R51" s="2"/>
      <c r="S51" s="1"/>
      <c r="T51" s="2"/>
    </row>
    <row r="52" spans="1:20" x14ac:dyDescent="0.25">
      <c r="A52" s="21"/>
      <c r="B52" s="21"/>
      <c r="C52" s="21"/>
      <c r="D52" s="21"/>
      <c r="E52" s="21"/>
      <c r="F52" s="21"/>
      <c r="G52" s="21"/>
      <c r="H52" s="21"/>
      <c r="I52" s="5"/>
      <c r="J52" s="15">
        <v>45292</v>
      </c>
      <c r="K52" s="5">
        <v>22</v>
      </c>
      <c r="L52" s="5"/>
      <c r="M52" s="6"/>
      <c r="N52" s="6"/>
      <c r="O52" s="6"/>
      <c r="P52" s="6"/>
      <c r="Q52" s="6"/>
      <c r="R52" s="2"/>
      <c r="S52" s="1"/>
      <c r="T52" s="2"/>
    </row>
    <row r="53" spans="1:20" x14ac:dyDescent="0.25">
      <c r="I53" s="5"/>
      <c r="J53" s="15">
        <v>45323</v>
      </c>
      <c r="K53" s="5">
        <v>21</v>
      </c>
      <c r="L53" s="5"/>
      <c r="M53" s="6"/>
      <c r="N53" s="6"/>
      <c r="O53" s="6"/>
      <c r="P53" s="6"/>
      <c r="Q53" s="6"/>
      <c r="R53" s="2"/>
      <c r="S53" s="1"/>
      <c r="T53" s="2"/>
    </row>
    <row r="54" spans="1:20" x14ac:dyDescent="0.25">
      <c r="I54" s="5"/>
      <c r="J54" s="15">
        <v>45352</v>
      </c>
      <c r="K54" s="5">
        <v>20</v>
      </c>
      <c r="L54" s="5"/>
      <c r="M54" s="6"/>
      <c r="N54" s="6"/>
      <c r="O54" s="6"/>
      <c r="P54" s="6"/>
      <c r="Q54" s="6"/>
      <c r="R54" s="2"/>
      <c r="S54" s="1"/>
      <c r="T54" s="2"/>
    </row>
    <row r="55" spans="1:20" x14ac:dyDescent="0.25">
      <c r="I55" s="5"/>
      <c r="J55" s="15">
        <v>45383</v>
      </c>
      <c r="K55" s="5">
        <v>21</v>
      </c>
      <c r="L55" s="5"/>
      <c r="M55" s="6"/>
      <c r="N55" s="6"/>
      <c r="O55" s="6"/>
      <c r="P55" s="6"/>
      <c r="Q55" s="6"/>
      <c r="R55" s="2"/>
      <c r="S55" s="1"/>
      <c r="T55" s="2"/>
    </row>
    <row r="56" spans="1:20" x14ac:dyDescent="0.25">
      <c r="I56" s="5"/>
      <c r="J56" s="15">
        <v>45413</v>
      </c>
      <c r="K56" s="5">
        <v>21</v>
      </c>
      <c r="L56" s="5"/>
      <c r="M56" s="6"/>
      <c r="N56" s="6"/>
      <c r="O56" s="6"/>
      <c r="P56" s="6"/>
      <c r="Q56" s="6"/>
      <c r="R56" s="2"/>
      <c r="S56" s="1"/>
      <c r="T56" s="2"/>
    </row>
    <row r="57" spans="1:20" x14ac:dyDescent="0.25">
      <c r="I57" s="5"/>
      <c r="J57" s="5"/>
      <c r="K57" s="5"/>
      <c r="L57" s="5"/>
      <c r="M57" s="6"/>
      <c r="N57" s="6"/>
      <c r="O57" s="6"/>
      <c r="P57" s="6"/>
      <c r="Q57" s="6"/>
    </row>
  </sheetData>
  <sheetProtection algorithmName="SHA-512" hashValue="dekRK9C16px7F4MygseBJiVC2RK99AwKEPcVJoSD1V7YKO1Ode6/aNLs8we7RI1T4TvTMBzKHcG47QbyDD+ylw==" saltValue="ou3xvai53OX2gVP/AaD0Cg==" spinCount="100000" sheet="1" objects="1" scenarios="1" formatRows="0"/>
  <protectedRanges>
    <protectedRange algorithmName="SHA-512" hashValue="bXKdflNRDWils/I9t/6xsYb/X7NwSaB7xh8ri8xoZAnCoiOhnWmoYR4gPd13dFFWq/8lHe8f0rdZhvDJueGvsQ==" saltValue="xeAZwm4A+YGJzwd0vX4ddA==" spinCount="100000" sqref="A4:E23" name="Oblast1"/>
  </protectedRanges>
  <dataConsolidate/>
  <mergeCells count="2">
    <mergeCell ref="A1:H1"/>
    <mergeCell ref="A2:H2"/>
  </mergeCells>
  <conditionalFormatting sqref="G4:G23">
    <cfRule type="cellIs" dxfId="2" priority="1" operator="equal">
      <formula>#VALUE!</formula>
    </cfRule>
    <cfRule type="cellIs" dxfId="1" priority="2" operator="equal">
      <formula>"$G4"</formula>
    </cfRule>
    <cfRule type="cellIs" dxfId="0" priority="3" operator="equal">
      <formula>0</formula>
    </cfRule>
  </conditionalFormatting>
  <dataValidations count="3">
    <dataValidation type="list" allowBlank="1" showInputMessage="1" showErrorMessage="1" sqref="B4:B23" xr:uid="{6A4A3A80-5DC6-4FCD-94E8-C7BE562252F5}">
      <formula1>$M$5:$M$6</formula1>
    </dataValidation>
    <dataValidation type="list" allowBlank="1" showInputMessage="1" showErrorMessage="1" sqref="C4:C23" xr:uid="{1B2A6927-FB07-4287-A37A-A3F030AC3B49}">
      <formula1>INDIRECT($B4)</formula1>
    </dataValidation>
    <dataValidation type="list" allowBlank="1" showInputMessage="1" showErrorMessage="1" sqref="D4:D23" xr:uid="{1F9C7DD4-7600-4D31-8D4E-4C4C5477E4E0}">
      <formula1>$J$5:$J$56</formula1>
    </dataValidation>
  </dataValidations>
  <pageMargins left="0.7" right="0.7" top="0.78740157499999996" bottom="0.78740157499999996" header="0.3" footer="0.3"/>
  <pageSetup paperSize="9" orientation="landscape" verticalDpi="0" r:id="rId1"/>
  <headerFooter>
    <oddFooter>&amp;C&amp;G</oddFooter>
    <firstFooter>&amp;C&amp;G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POSTUP</vt:lpstr>
      <vt:lpstr>KALKULAČKA</vt:lpstr>
      <vt:lpstr>DA</vt:lpstr>
      <vt:lpstr>IP</vt:lpstr>
      <vt:lpstr>KALKULAČKA!Oblast_tisku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Věrtelář Milan (MHMP, FON)</dc:creator>
  <cp:lastModifiedBy>Věrtelář Milan (MHMP, FON)</cp:lastModifiedBy>
  <cp:lastPrinted>2023-05-22T07:18:08Z</cp:lastPrinted>
  <dcterms:created xsi:type="dcterms:W3CDTF">2023-05-18T12:17:02Z</dcterms:created>
  <dcterms:modified xsi:type="dcterms:W3CDTF">2023-05-22T07:19:50Z</dcterms:modified>
</cp:coreProperties>
</file>